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85" windowHeight="10395" activeTab="0"/>
  </bookViews>
  <sheets>
    <sheet name="OD-M NR 1" sheetId="1" r:id="rId1"/>
    <sheet name="m. BEŁŻYCE" sheetId="2" r:id="rId2"/>
    <sheet name="OD NR 2" sheetId="3" r:id="rId3"/>
    <sheet name="OD NR 3" sheetId="4" r:id="rId4"/>
    <sheet name="SUMA STANDARDY" sheetId="5" r:id="rId5"/>
  </sheets>
  <definedNames>
    <definedName name="_xlnm.Print_Area" localSheetId="1">'m. BEŁŻYCE'!$A$1:$E$20</definedName>
    <definedName name="_xlnm.Print_Area" localSheetId="2">'OD NR 2'!$A$1:$K$63</definedName>
    <definedName name="_xlnm.Print_Area" localSheetId="0">'OD-M NR 1'!$A$1:$L$61</definedName>
    <definedName name="_xlnm.Print_Area" localSheetId="4">'SUMA STANDARDY'!$A$1:$G$10</definedName>
  </definedNames>
  <calcPr fullCalcOnLoad="1"/>
</workbook>
</file>

<file path=xl/sharedStrings.xml><?xml version="1.0" encoding="utf-8"?>
<sst xmlns="http://schemas.openxmlformats.org/spreadsheetml/2006/main" count="688" uniqueCount="433">
  <si>
    <t>Lp.</t>
  </si>
  <si>
    <t>1.</t>
  </si>
  <si>
    <t>3.</t>
  </si>
  <si>
    <t>5.</t>
  </si>
  <si>
    <t>6.</t>
  </si>
  <si>
    <t>7.</t>
  </si>
  <si>
    <t>8.</t>
  </si>
  <si>
    <t>9.</t>
  </si>
  <si>
    <t>Wąwolnica – Stary Gaj</t>
  </si>
  <si>
    <t>Stoczki – Wronów – Dąbrowa</t>
  </si>
  <si>
    <t>Bełżyce – Chmielnik –  Góra</t>
  </si>
  <si>
    <t>Krężnica – Zalesie –  Skrzyniec</t>
  </si>
  <si>
    <t>Nazwa ciągu drogi</t>
  </si>
  <si>
    <t>3+854</t>
  </si>
  <si>
    <t>9+177</t>
  </si>
  <si>
    <t>0+000</t>
  </si>
  <si>
    <t>3+040</t>
  </si>
  <si>
    <t>1+469</t>
  </si>
  <si>
    <t>2+530</t>
  </si>
  <si>
    <t>9+773</t>
  </si>
  <si>
    <t>2+266</t>
  </si>
  <si>
    <t>6+017</t>
  </si>
  <si>
    <t>9+847</t>
  </si>
  <si>
    <t>11+021</t>
  </si>
  <si>
    <t>5+368</t>
  </si>
  <si>
    <t>3+712</t>
  </si>
  <si>
    <t>7+095</t>
  </si>
  <si>
    <t>17+904</t>
  </si>
  <si>
    <t>8+589</t>
  </si>
  <si>
    <t>14+401</t>
  </si>
  <si>
    <t>6+592</t>
  </si>
  <si>
    <t>11+289</t>
  </si>
  <si>
    <t>2+398</t>
  </si>
  <si>
    <t>4+707</t>
  </si>
  <si>
    <t>7+195</t>
  </si>
  <si>
    <t>5+917</t>
  </si>
  <si>
    <t>3+819</t>
  </si>
  <si>
    <t>6+676</t>
  </si>
  <si>
    <t>4+705</t>
  </si>
  <si>
    <t>1+405</t>
  </si>
  <si>
    <t>3+611</t>
  </si>
  <si>
    <t>Lokalizacja</t>
  </si>
  <si>
    <t>Długość odcinka</t>
  </si>
  <si>
    <t>Standardy</t>
  </si>
  <si>
    <t>od km</t>
  </si>
  <si>
    <t xml:space="preserve">do km </t>
  </si>
  <si>
    <t>V</t>
  </si>
  <si>
    <t>VI</t>
  </si>
  <si>
    <t>4.</t>
  </si>
  <si>
    <t xml:space="preserve">Podole – Zosin – Babin </t>
  </si>
  <si>
    <t>9+596</t>
  </si>
  <si>
    <t>2+199</t>
  </si>
  <si>
    <t>11+168</t>
  </si>
  <si>
    <t>2+527</t>
  </si>
  <si>
    <t>5+154</t>
  </si>
  <si>
    <t>14+366</t>
  </si>
  <si>
    <t>0+725</t>
  </si>
  <si>
    <t>7+470</t>
  </si>
  <si>
    <t>9+273</t>
  </si>
  <si>
    <t>2+209</t>
  </si>
  <si>
    <t>7+219</t>
  </si>
  <si>
    <t>3+885</t>
  </si>
  <si>
    <t>4+207</t>
  </si>
  <si>
    <t>3+579</t>
  </si>
  <si>
    <t>1+945</t>
  </si>
  <si>
    <t>6+853</t>
  </si>
  <si>
    <t>1+000</t>
  </si>
  <si>
    <t>5+540</t>
  </si>
  <si>
    <t>5+963</t>
  </si>
  <si>
    <t>6+410</t>
  </si>
  <si>
    <t>2+678</t>
  </si>
  <si>
    <t>4+350</t>
  </si>
  <si>
    <t>5+887</t>
  </si>
  <si>
    <t>RAZEM:</t>
  </si>
  <si>
    <t xml:space="preserve">Nazwa ulicy – odcinek </t>
  </si>
  <si>
    <t>Standard IV</t>
  </si>
  <si>
    <t>Jakuba Nachmana</t>
  </si>
  <si>
    <t>RAZEM</t>
  </si>
  <si>
    <t>Standard VI</t>
  </si>
  <si>
    <t>Kopernika</t>
  </si>
  <si>
    <t>Przelotowa</t>
  </si>
  <si>
    <t>OGÓŁEM ULICE MIEJSKIE</t>
  </si>
  <si>
    <t>Uwagi</t>
  </si>
  <si>
    <t xml:space="preserve">Długość 
mb </t>
  </si>
  <si>
    <t>MIASTO : BEŁŻYCE</t>
  </si>
  <si>
    <t>10+224</t>
  </si>
  <si>
    <t>23+212</t>
  </si>
  <si>
    <t>10+120</t>
  </si>
  <si>
    <t>12+360</t>
  </si>
  <si>
    <t>8+038</t>
  </si>
  <si>
    <t>10+230</t>
  </si>
  <si>
    <t>2+539</t>
  </si>
  <si>
    <t>2+310</t>
  </si>
  <si>
    <t>1+420</t>
  </si>
  <si>
    <t>3+180</t>
  </si>
  <si>
    <t>14+124</t>
  </si>
  <si>
    <t>3+807</t>
  </si>
  <si>
    <t>6+302</t>
  </si>
  <si>
    <t>1+220</t>
  </si>
  <si>
    <t>3+848</t>
  </si>
  <si>
    <t>0+248</t>
  </si>
  <si>
    <t>0+801</t>
  </si>
  <si>
    <t>2+020</t>
  </si>
  <si>
    <t>7+784</t>
  </si>
  <si>
    <t>5+648</t>
  </si>
  <si>
    <t>4+675</t>
  </si>
  <si>
    <t>1+900</t>
  </si>
  <si>
    <t>2+682</t>
  </si>
  <si>
    <t>33+221</t>
  </si>
  <si>
    <t>3+242</t>
  </si>
  <si>
    <t>2+286</t>
  </si>
  <si>
    <t>7+694</t>
  </si>
  <si>
    <t>2+951</t>
  </si>
  <si>
    <t>8+511</t>
  </si>
  <si>
    <t>5+213</t>
  </si>
  <si>
    <t>6+463</t>
  </si>
  <si>
    <t>3+870</t>
  </si>
  <si>
    <t>11+770</t>
  </si>
  <si>
    <t>2+900</t>
  </si>
  <si>
    <t>6+625</t>
  </si>
  <si>
    <t>3+747</t>
  </si>
  <si>
    <t>4+940</t>
  </si>
  <si>
    <t>1+587</t>
  </si>
  <si>
    <t>1+800</t>
  </si>
  <si>
    <t>4+560</t>
  </si>
  <si>
    <t>14+951</t>
  </si>
  <si>
    <t>2+218</t>
  </si>
  <si>
    <t>3+741</t>
  </si>
  <si>
    <t>6+285</t>
  </si>
  <si>
    <t>16+472</t>
  </si>
  <si>
    <t>5+579</t>
  </si>
  <si>
    <t>12+571</t>
  </si>
  <si>
    <t>5+893</t>
  </si>
  <si>
    <t>2+871</t>
  </si>
  <si>
    <t xml:space="preserve">Stawce – Ponikwy – Biskupie </t>
  </si>
  <si>
    <t>0+494</t>
  </si>
  <si>
    <t>6+330</t>
  </si>
  <si>
    <t>5+216</t>
  </si>
  <si>
    <t>7+150</t>
  </si>
  <si>
    <t>5+002</t>
  </si>
  <si>
    <t>0+721</t>
  </si>
  <si>
    <t>4+375</t>
  </si>
  <si>
    <t>6+019</t>
  </si>
  <si>
    <t>3+909</t>
  </si>
  <si>
    <t>0+640</t>
  </si>
  <si>
    <t>2+400</t>
  </si>
  <si>
    <t>12+373</t>
  </si>
  <si>
    <t>III</t>
  </si>
  <si>
    <t>OGÓŁEM:</t>
  </si>
  <si>
    <t>8+445</t>
  </si>
  <si>
    <t>6+100</t>
  </si>
  <si>
    <t>4+420</t>
  </si>
  <si>
    <t>6+972</t>
  </si>
  <si>
    <t>6+309</t>
  </si>
  <si>
    <t>4+612</t>
  </si>
  <si>
    <t>5+041</t>
  </si>
  <si>
    <t>1+754</t>
  </si>
  <si>
    <t>8+171</t>
  </si>
  <si>
    <t>6+612</t>
  </si>
  <si>
    <t>15+968</t>
  </si>
  <si>
    <t>14+800</t>
  </si>
  <si>
    <t>10+380</t>
  </si>
  <si>
    <t>0+378</t>
  </si>
  <si>
    <t>4+006</t>
  </si>
  <si>
    <t>3+784</t>
  </si>
  <si>
    <t>7+267</t>
  </si>
  <si>
    <t>5+286</t>
  </si>
  <si>
    <t>5+246</t>
  </si>
  <si>
    <t>2+758</t>
  </si>
  <si>
    <t>3+158</t>
  </si>
  <si>
    <t>4+530</t>
  </si>
  <si>
    <t>6+179</t>
  </si>
  <si>
    <t>5+001</t>
  </si>
  <si>
    <t>3+792</t>
  </si>
  <si>
    <t>0+525</t>
  </si>
  <si>
    <t>1+976</t>
  </si>
  <si>
    <t>3+554</t>
  </si>
  <si>
    <t>Obwód Drogowy Nr 3 Garbów</t>
  </si>
  <si>
    <t>IV</t>
  </si>
  <si>
    <t>OD-M NR 1</t>
  </si>
  <si>
    <t>OD NR 2</t>
  </si>
  <si>
    <t>OD NR 3</t>
  </si>
  <si>
    <t xml:space="preserve">DR. N.Z.U.D  </t>
  </si>
  <si>
    <t>km</t>
  </si>
  <si>
    <t>ulice w Bełżycach</t>
  </si>
  <si>
    <t>1+958</t>
  </si>
  <si>
    <t>3+523</t>
  </si>
  <si>
    <t>6+123</t>
  </si>
  <si>
    <t>Obwód Drogowy Nr 2  Bychawa</t>
  </si>
  <si>
    <t>5+277</t>
  </si>
  <si>
    <t>L</t>
  </si>
  <si>
    <t xml:space="preserve">Kol. Chmielnik – Kierz – Cuple
 – Trzciniec                 </t>
  </si>
  <si>
    <t>Nałęczów (ul.1Maja-od dr.woj.830, ul.Powstańców 1863) - Charz - Wojciechów</t>
  </si>
  <si>
    <t xml:space="preserve">Poniatowa – Kraczewice -  Szczuczki                  </t>
  </si>
  <si>
    <t xml:space="preserve">Poniatowa -Stoczki - Kierz </t>
  </si>
  <si>
    <t xml:space="preserve">Bełżyce (ul. Przemysłowa) – Borzechów                     </t>
  </si>
  <si>
    <t xml:space="preserve">Chodel – Borzechów – Wilkołaz  </t>
  </si>
  <si>
    <t xml:space="preserve">Chodel – Ratoszyn - Borzechów                       </t>
  </si>
  <si>
    <t>Ratoszyn – Grądy – Skrzyniec - 
Wierzchowiska Stare</t>
  </si>
  <si>
    <t xml:space="preserve">Wierzchowiska Górne – Czółna              </t>
  </si>
  <si>
    <t xml:space="preserve">Grabówka – Kol. Warsz - Niedrzwica Duża         </t>
  </si>
  <si>
    <t xml:space="preserve">Borzechów – Niedrzwica Kościelna </t>
  </si>
  <si>
    <t xml:space="preserve">Kępa – Kłodnica Górna               </t>
  </si>
  <si>
    <t xml:space="preserve">Kłodnica – Sobieszczany               </t>
  </si>
  <si>
    <t xml:space="preserve">Kol. Kępa – Łopiennik - Skorczyce                   </t>
  </si>
  <si>
    <t xml:space="preserve">Majdan Radliński – Popkowice    </t>
  </si>
  <si>
    <t xml:space="preserve">Kłodnica – Białowoda – Zalesie   </t>
  </si>
  <si>
    <t xml:space="preserve">Miłocin – Stasin – Podole               </t>
  </si>
  <si>
    <t xml:space="preserve">Wojciechów - Palikije – Sporniak – Motycz               </t>
  </si>
  <si>
    <t>Bełżyce (ul.Lubelska) - Strzeszkowice - Krężnica Jara - Lublin (ul.Krężnicka, ul.Żeglarska)</t>
  </si>
  <si>
    <t>Radawczyk –Czółna</t>
  </si>
  <si>
    <t xml:space="preserve">Krężnica – Krężnica Jara                   </t>
  </si>
  <si>
    <t xml:space="preserve">Niedrzwica Duża – Krebsówka - Osmolice        </t>
  </si>
  <si>
    <t xml:space="preserve">Żabia Wola – Strzyżewice              </t>
  </si>
  <si>
    <t xml:space="preserve">Sobieszczany – Załucze                  </t>
  </si>
  <si>
    <t xml:space="preserve">Strzyżewice – Zakrzówek              </t>
  </si>
  <si>
    <t xml:space="preserve">Nowiny – Osmolice                           </t>
  </si>
  <si>
    <t xml:space="preserve">Lublin (ul. Pasieczna) – Zemborzyce Tereszyńskie    </t>
  </si>
  <si>
    <t xml:space="preserve">Motycz – Miłocin                           </t>
  </si>
  <si>
    <t xml:space="preserve">Uniszowice – Motycz - St. Kol. Motycz                </t>
  </si>
  <si>
    <t>od dr. 830 - Józefin - Motycz - do dr. 747</t>
  </si>
  <si>
    <t>od dr. 17 - Dąbrowica – Kol. Dąbrowica</t>
  </si>
  <si>
    <t xml:space="preserve">Radawiec – Radawczyk                    </t>
  </si>
  <si>
    <t>Numer ulicy</t>
  </si>
  <si>
    <t xml:space="preserve">Osmolice – Bychawka – Bychawa (ul. Pileckiego)     </t>
  </si>
  <si>
    <t>Lublin (ul.Zemborzycka, ul.Osmolicka) - Bychawa</t>
  </si>
  <si>
    <t xml:space="preserve">Bychawka – Józefin - Wólka Jabłońska      </t>
  </si>
  <si>
    <t xml:space="preserve">Gałęzów – Kowersk – Zakrzówek  </t>
  </si>
  <si>
    <t xml:space="preserve"> Stara Wieś – Spławy                            </t>
  </si>
  <si>
    <t xml:space="preserve">Stara Wieś – Wojdat - Stawce - Zdziłowice                            </t>
  </si>
  <si>
    <t xml:space="preserve">Wola Gałęzowska – Krasławek      </t>
  </si>
  <si>
    <t xml:space="preserve">Kolonia Zaraszów – Kosarzew Dolny               </t>
  </si>
  <si>
    <t xml:space="preserve">Osowa – Wola Duża                          </t>
  </si>
  <si>
    <t xml:space="preserve">Olszowiec – Romanów –  Piotrków-Kolonia                  </t>
  </si>
  <si>
    <t xml:space="preserve">Lublin (ul. Zorza) - Abramowice Prywatne – Kalinówka   </t>
  </si>
  <si>
    <t xml:space="preserve">Wólka Abramowicka – Dominów      </t>
  </si>
  <si>
    <t xml:space="preserve">Lublin (ul. Wygody) - Głusk – Kliny – Wierzchowiska        </t>
  </si>
  <si>
    <t xml:space="preserve"> Prawiedniki - Mętów                 </t>
  </si>
  <si>
    <t xml:space="preserve">Tuszów – Jabłonna                             </t>
  </si>
  <si>
    <t>Lublin (ul.Głuska) - Głusk - Skrzynice - Chmiel - Krzczonów - Sobieska Wola - dr.woj.837</t>
  </si>
  <si>
    <t xml:space="preserve">Teklin – Gierniak                                   </t>
  </si>
  <si>
    <t xml:space="preserve">Kliny – Majdan Mętowski - Bystrzejowice                       </t>
  </si>
  <si>
    <t xml:space="preserve">Czerniejów – Skrzynice                   </t>
  </si>
  <si>
    <t xml:space="preserve"> Kol. Czerniejów - Kol. Chmiel - Majdan Chmielowski  </t>
  </si>
  <si>
    <t>Piotrków-Kolonia - Nowiny Żukowskie - Wygnanowice</t>
  </si>
  <si>
    <t>Kawęczyn - Kozice –Policzyzna</t>
  </si>
  <si>
    <t>Stryjno - Żuków - Krzczonów</t>
  </si>
  <si>
    <t xml:space="preserve"> Kosarzew Dolny – Giełczew</t>
  </si>
  <si>
    <t>Krzczonów – Chodyłówka -  Rybczewice</t>
  </si>
  <si>
    <t>Gierniak – Krzczonów I - Krzczonów III</t>
  </si>
  <si>
    <t xml:space="preserve">Krzczonów I - Krzczonów II – Sobieska Wola                   </t>
  </si>
  <si>
    <t xml:space="preserve">Dąbie –Giełczew                                    </t>
  </si>
  <si>
    <t>Piotrków-Kolonia - Olszanka - Żuków</t>
  </si>
  <si>
    <t xml:space="preserve">Dębina – Boża Wola - Studzianki - Węglinek                            </t>
  </si>
  <si>
    <t xml:space="preserve">Borowszczyzna –Tarnawka                    </t>
  </si>
  <si>
    <t xml:space="preserve">Maciejów – Antoniówka - Tokarówka                              </t>
  </si>
  <si>
    <t xml:space="preserve">Maciejów Nowy – Żabno – Wierzchowina          </t>
  </si>
  <si>
    <t xml:space="preserve">Garbów – Wola Przybysławska - Abramów                                 </t>
  </si>
  <si>
    <t xml:space="preserve">Garbów –Borków – Zofian - Starościn                   </t>
  </si>
  <si>
    <t xml:space="preserve"> dr.828-Karolin-Borków                        </t>
  </si>
  <si>
    <t xml:space="preserve">Leśce - Osówka - Krasienin                        </t>
  </si>
  <si>
    <t xml:space="preserve">dr. kraj. 17 Markuszów – Góry - Gutanów                         </t>
  </si>
  <si>
    <t xml:space="preserve">Garbów przez wieś                              </t>
  </si>
  <si>
    <t>Garbów - Gutanów - Czesławice - Nałęczów (ul.Dulębów, ul.Poniatowskiego-od dr.woj.830 do ul.Granicznej)</t>
  </si>
  <si>
    <t xml:space="preserve">Garbów – Ożarów - Sadurki                                  </t>
  </si>
  <si>
    <t xml:space="preserve">Bogucin –Sługocin - Sieprawki                                   </t>
  </si>
  <si>
    <t xml:space="preserve">Kozłówka - Dąbrówka - Nasutów – Dys                                          </t>
  </si>
  <si>
    <t xml:space="preserve">Wólka Krasienińska – Kawka - Krasienin             </t>
  </si>
  <si>
    <t xml:space="preserve">Wygoda –Majdan Krasieniński              </t>
  </si>
  <si>
    <t xml:space="preserve">od dr. nr.19 - Wola Niemiecka - Dys                                      </t>
  </si>
  <si>
    <t>Lublin (ul.Związkowa, ul.Choiny) - Jakubowice Konińskie - Majdan Krasieniński</t>
  </si>
  <si>
    <t xml:space="preserve">Jakubowice Konińskie – Ciecierzyn    </t>
  </si>
  <si>
    <t xml:space="preserve">Włóki – Swoboda -  Bystrzyca                                </t>
  </si>
  <si>
    <t xml:space="preserve">Ciecierzyn – Włóki                             </t>
  </si>
  <si>
    <t xml:space="preserve">Elizówka – Dys                                    </t>
  </si>
  <si>
    <t xml:space="preserve">Ciecierzyn –Baszki –Pliszczyn               </t>
  </si>
  <si>
    <t xml:space="preserve"> Jastków – Sieprawice - Tomaszowice                               </t>
  </si>
  <si>
    <t xml:space="preserve">Jastków –Wygoda                                  </t>
  </si>
  <si>
    <t xml:space="preserve">Jastków – Snopków                                     </t>
  </si>
  <si>
    <t xml:space="preserve">Sobianowice – Turka                           </t>
  </si>
  <si>
    <t>Lublin (ul.Pliszczyńska) - Wólka Lubelska
 - Pliszczyn - Sobianowice</t>
  </si>
  <si>
    <t xml:space="preserve">Wólka Lub. – Świdnik Duży - Janowice                  </t>
  </si>
  <si>
    <t xml:space="preserve">Łuszczów – Janowice - Trzeszkowice                       </t>
  </si>
  <si>
    <t>Lubartów (ul.bez nazwy "Zachodnia", ul.Krańcowa) - Annobór - Nowy Staw
 - Niemce</t>
  </si>
  <si>
    <t xml:space="preserve">Strzyżewice –  Franciszków
 - Kol. Sobieszczany     </t>
  </si>
  <si>
    <t>Konopnica - Stasin Polny - Zemborzyce Podleśne
 - Lublin (ul.Pszczela)</t>
  </si>
  <si>
    <t>Lublin (ul.Wojciechowska) - Lipniak
 - Pietrzakowizna</t>
  </si>
  <si>
    <t>Niedrzwica Duża – Prawiedniki
 - Lublin (ul. Prawiednicka)</t>
  </si>
  <si>
    <t>Wola Gałęzowska - Majdan Starowiejski 
- Dębina - Baraki</t>
  </si>
  <si>
    <t>8+550</t>
  </si>
  <si>
    <t xml:space="preserve">dr. woj. 829 - Kijany – Łuszczów - dr. kraj. 82                                </t>
  </si>
  <si>
    <t xml:space="preserve">Boża Wola – Wojdat - Zakrzew - Tarnawa    </t>
  </si>
  <si>
    <t xml:space="preserve"> Józefin – Jabłonowo                                  </t>
  </si>
  <si>
    <t xml:space="preserve"> Guzówka – Elizówka                                </t>
  </si>
  <si>
    <t xml:space="preserve">od dr. 835 – Dragany                             </t>
  </si>
  <si>
    <t xml:space="preserve">Wysokie – Biskupie                                </t>
  </si>
  <si>
    <t xml:space="preserve">Tarnawka – Zakrzew – Ponikwy            </t>
  </si>
  <si>
    <t>2235</t>
  </si>
  <si>
    <t>2242</t>
  </si>
  <si>
    <t>2240</t>
  </si>
  <si>
    <t>2234</t>
  </si>
  <si>
    <t>2236</t>
  </si>
  <si>
    <t>2238</t>
  </si>
  <si>
    <t>2237</t>
  </si>
  <si>
    <t xml:space="preserve">2241 </t>
  </si>
  <si>
    <t>2239</t>
  </si>
  <si>
    <t>2243</t>
  </si>
  <si>
    <t>2258</t>
  </si>
  <si>
    <t>2211</t>
  </si>
  <si>
    <t xml:space="preserve">dr.pow. 2287L – Zaraszów – Kąty- Wysokie        </t>
  </si>
  <si>
    <t>1524</t>
  </si>
  <si>
    <t>1548</t>
  </si>
  <si>
    <t>2201</t>
  </si>
  <si>
    <t>2203</t>
  </si>
  <si>
    <t>2206</t>
  </si>
  <si>
    <t>2202</t>
  </si>
  <si>
    <t>2205</t>
  </si>
  <si>
    <t>2208</t>
  </si>
  <si>
    <t>1546</t>
  </si>
  <si>
    <t>1550</t>
  </si>
  <si>
    <t>1564</t>
  </si>
  <si>
    <t>1560</t>
  </si>
  <si>
    <t>1549</t>
  </si>
  <si>
    <t>2214</t>
  </si>
  <si>
    <t>2218</t>
  </si>
  <si>
    <t>2215</t>
  </si>
  <si>
    <t>2217</t>
  </si>
  <si>
    <t>2222</t>
  </si>
  <si>
    <t>2221</t>
  </si>
  <si>
    <t>2216</t>
  </si>
  <si>
    <t>2000</t>
  </si>
  <si>
    <t>2225</t>
  </si>
  <si>
    <t>2209</t>
  </si>
  <si>
    <t>2212</t>
  </si>
  <si>
    <t>2223</t>
  </si>
  <si>
    <t>2101</t>
  </si>
  <si>
    <t>2100</t>
  </si>
  <si>
    <t>Leonów - Włóki - Charlęż - Zawieprzyce - Wólka Zawieprzycka - dr. pow.1563L</t>
  </si>
  <si>
    <t>Niemce - Rokitno - Czerniejów - dr. pow.1559L</t>
  </si>
  <si>
    <t>Przemysłowa</t>
  </si>
  <si>
    <t>do budynku Pogotowia Ratunkowego</t>
  </si>
  <si>
    <t>7+362</t>
  </si>
  <si>
    <t>2+ 137</t>
  </si>
  <si>
    <t>7+952</t>
  </si>
  <si>
    <t>6+560</t>
  </si>
  <si>
    <t xml:space="preserve"> numer drogi</t>
  </si>
  <si>
    <t>numer drogi</t>
  </si>
  <si>
    <t>uwagi</t>
  </si>
  <si>
    <t xml:space="preserve">
numer drogi</t>
  </si>
  <si>
    <t>4+ 107</t>
  </si>
  <si>
    <t>0+750</t>
  </si>
  <si>
    <t>1+117</t>
  </si>
  <si>
    <t>9+ 662</t>
  </si>
  <si>
    <t>3+ 524</t>
  </si>
  <si>
    <t>2+550</t>
  </si>
  <si>
    <t>0+180</t>
  </si>
  <si>
    <t>1+ 840</t>
  </si>
  <si>
    <t>2+ 470</t>
  </si>
  <si>
    <t>1+810</t>
  </si>
  <si>
    <t>2+ 440</t>
  </si>
  <si>
    <t>1+ 432</t>
  </si>
  <si>
    <t>1+ 986</t>
  </si>
  <si>
    <t>5+206</t>
  </si>
  <si>
    <t>2+ 170</t>
  </si>
  <si>
    <t>2+ 671</t>
  </si>
  <si>
    <t>0+ 673</t>
  </si>
  <si>
    <t>2+ 500</t>
  </si>
  <si>
    <t>3+840</t>
  </si>
  <si>
    <t xml:space="preserve">    4+ 452</t>
  </si>
  <si>
    <t xml:space="preserve"> 10+059</t>
  </si>
  <si>
    <t>1+100</t>
  </si>
  <si>
    <t xml:space="preserve">     1+ 705</t>
  </si>
  <si>
    <t xml:space="preserve"> 3+405</t>
  </si>
  <si>
    <t>7+000</t>
  </si>
  <si>
    <t>do ul. Szkolnej</t>
  </si>
  <si>
    <t>10+765</t>
  </si>
  <si>
    <t>8+624</t>
  </si>
  <si>
    <t>10+ 054</t>
  </si>
  <si>
    <t>4+323</t>
  </si>
  <si>
    <t>4+ 863</t>
  </si>
  <si>
    <t>4+ 983</t>
  </si>
  <si>
    <t>2+ 360</t>
  </si>
  <si>
    <t>7+261</t>
  </si>
  <si>
    <t>0+ 970</t>
  </si>
  <si>
    <t>0+ 480</t>
  </si>
  <si>
    <t>8+500</t>
  </si>
  <si>
    <t>8+ 616</t>
  </si>
  <si>
    <t>9+ 066</t>
  </si>
  <si>
    <t>1+ 130</t>
  </si>
  <si>
    <t>1+ 250</t>
  </si>
  <si>
    <t>6+639</t>
  </si>
  <si>
    <t>Piotrowice - Bychawka</t>
  </si>
  <si>
    <t>0+ 000</t>
  </si>
  <si>
    <t>Lublin- Snopków</t>
  </si>
  <si>
    <t>2+ 450</t>
  </si>
  <si>
    <t>4+ 132</t>
  </si>
  <si>
    <t>5+ 025</t>
  </si>
  <si>
    <t>5+ 110</t>
  </si>
  <si>
    <t>2418</t>
  </si>
  <si>
    <t>2420</t>
  </si>
  <si>
    <t>593+420</t>
  </si>
  <si>
    <t>602+543</t>
  </si>
  <si>
    <t>10.</t>
  </si>
  <si>
    <t>Krężnica Okrągła -Bełżyce</t>
  </si>
  <si>
    <t>80+ 440</t>
  </si>
  <si>
    <t>76+570</t>
  </si>
  <si>
    <t>4+353</t>
  </si>
  <si>
    <t>serwisówki</t>
  </si>
  <si>
    <r>
      <t xml:space="preserve">                             </t>
    </r>
    <r>
      <rPr>
        <b/>
        <u val="single"/>
        <sz val="16"/>
        <rFont val="Arial CE"/>
        <family val="2"/>
      </rPr>
      <t xml:space="preserve"> ulice miejskie w Bełżycach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 xml:space="preserve">
                              wg wykazu </t>
    </r>
  </si>
  <si>
    <t>0+ 843</t>
  </si>
  <si>
    <t>obj. 19 (od skrzyż. z dr. 2263L - do ronda z S -19)</t>
  </si>
  <si>
    <t>Zemborzyce Tereszyńskie - rondo " Marynin"</t>
  </si>
  <si>
    <t>0+609</t>
  </si>
  <si>
    <t>2213</t>
  </si>
  <si>
    <t>2219</t>
  </si>
  <si>
    <t>od gr. z dz. dr. S-17 - do skrzyż . z dr. 1524L</t>
  </si>
  <si>
    <t>1+ 772</t>
  </si>
  <si>
    <t>5+020</t>
  </si>
  <si>
    <t>5+400</t>
  </si>
  <si>
    <r>
      <t xml:space="preserve">Bychawa </t>
    </r>
    <r>
      <rPr>
        <b/>
        <sz val="17"/>
        <color indexed="8"/>
        <rFont val="Arial CE"/>
        <family val="2"/>
      </rPr>
      <t>ul. Pileckiego</t>
    </r>
  </si>
  <si>
    <r>
      <t xml:space="preserve">Bychawa </t>
    </r>
    <r>
      <rPr>
        <b/>
        <sz val="17"/>
        <color indexed="8"/>
        <rFont val="Arial CE"/>
        <family val="2"/>
      </rPr>
      <t>(ul.Piłsudskiego, ul.Sienkiewicza)</t>
    </r>
    <r>
      <rPr>
        <sz val="17"/>
        <color indexed="8"/>
        <rFont val="Arial CE"/>
        <family val="2"/>
      </rPr>
      <t xml:space="preserve"> - Kosarzew - Zielona - Krzczonów</t>
    </r>
  </si>
  <si>
    <r>
      <t xml:space="preserve">Bychawa </t>
    </r>
    <r>
      <rPr>
        <b/>
        <sz val="17"/>
        <color indexed="8"/>
        <rFont val="Arial CE"/>
        <family val="2"/>
      </rPr>
      <t>(ul. Mickiewicza)</t>
    </r>
    <r>
      <rPr>
        <sz val="17"/>
        <color indexed="8"/>
        <rFont val="Arial CE"/>
        <family val="2"/>
      </rPr>
      <t xml:space="preserve"> – Olszowiec 
–  Piotrków-Kolonia </t>
    </r>
  </si>
  <si>
    <t>2279L</t>
  </si>
  <si>
    <r>
      <t xml:space="preserve">Kiełczewice – Leśniczówka – Bychawa </t>
    </r>
    <r>
      <rPr>
        <b/>
        <sz val="17"/>
        <color indexed="8"/>
        <rFont val="Arial CE"/>
        <family val="2"/>
      </rPr>
      <t>(ul. Grodzany)</t>
    </r>
    <r>
      <rPr>
        <sz val="17"/>
        <color indexed="8"/>
        <rFont val="Arial CE"/>
        <family val="0"/>
      </rPr>
      <t xml:space="preserve"> utrzymuje IGORD Jerzy Podgórski - umowa nr 50/2019 z dn. 11.10.2019 - obowiazuje do 20.08.2020r.</t>
    </r>
  </si>
  <si>
    <t>1+ 768</t>
  </si>
  <si>
    <r>
      <t>Niezabitów – Łubki –  Wojciechów - utrzymuje                 WOD - BUD Sp. z o.o Kraśnik, ul. Piłsudskiego 12/1 obowiązująca umowa nr 53/2019r., z dnia 17.10.2019r do 20.08.2020r od km.</t>
    </r>
    <r>
      <rPr>
        <b/>
        <sz val="16"/>
        <rFont val="Arial CE"/>
        <family val="2"/>
      </rPr>
      <t xml:space="preserve"> 2+530 </t>
    </r>
    <r>
      <rPr>
        <b/>
        <sz val="16"/>
        <rFont val="Czcionka tekstu podstawowego"/>
        <family val="0"/>
      </rPr>
      <t>÷</t>
    </r>
    <r>
      <rPr>
        <b/>
        <sz val="16"/>
        <rFont val="Arial CE"/>
        <family val="2"/>
      </rPr>
      <t>5+600</t>
    </r>
  </si>
  <si>
    <r>
      <t xml:space="preserve">Halinówka – Góra –   Bełżyce - utrzymuje               WOD-BUD Sp. z o.o  23-200 Kraśnik,                                  ul. Piłsudskiego 12/1 obowiązująca umowa                          nr 53/2019r do 20.08.2020r </t>
    </r>
    <r>
      <rPr>
        <b/>
        <sz val="16"/>
        <rFont val="Arial CE"/>
        <family val="2"/>
      </rPr>
      <t xml:space="preserve">od km. 5+356 </t>
    </r>
    <r>
      <rPr>
        <b/>
        <sz val="16"/>
        <rFont val="Czcionka tekstu podstawowego"/>
        <family val="0"/>
      </rPr>
      <t>÷7</t>
    </r>
    <r>
      <rPr>
        <b/>
        <sz val="16"/>
        <rFont val="Arial CE"/>
        <family val="2"/>
      </rPr>
      <t>+762,25</t>
    </r>
  </si>
  <si>
    <t>4+369</t>
  </si>
  <si>
    <t>6+039</t>
  </si>
  <si>
    <t>Bogucin ( skrzyżowanie z S- 19)- Lublin</t>
  </si>
  <si>
    <t>STANDARDY Z.U.D. 2019/2020</t>
  </si>
  <si>
    <t xml:space="preserve">Obwód Drogowo – Mostowy Nr 1 Bełżyce </t>
  </si>
  <si>
    <t>Załącznik Nr 2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</si>
</sst>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0">
    <font>
      <sz val="10"/>
      <name val="Arial CE"/>
      <family val="0"/>
    </font>
    <font>
      <sz val="14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u val="single"/>
      <sz val="16"/>
      <color indexed="8"/>
      <name val="Arial"/>
      <family val="2"/>
    </font>
    <font>
      <u val="single"/>
      <sz val="16"/>
      <color indexed="8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7"/>
      <color indexed="8"/>
      <name val="Arial CE"/>
      <family val="2"/>
    </font>
    <font>
      <sz val="17"/>
      <name val="Arial CE"/>
      <family val="2"/>
    </font>
    <font>
      <b/>
      <sz val="17"/>
      <name val="Arial CE"/>
      <family val="2"/>
    </font>
    <font>
      <b/>
      <sz val="20"/>
      <color indexed="8"/>
      <name val="Arial CE"/>
      <family val="2"/>
    </font>
    <font>
      <b/>
      <sz val="20"/>
      <color indexed="8"/>
      <name val="Arial"/>
      <family val="2"/>
    </font>
    <font>
      <b/>
      <sz val="17"/>
      <color indexed="8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6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Arial CE"/>
      <family val="0"/>
    </font>
    <font>
      <sz val="16"/>
      <color indexed="8"/>
      <name val="Arial CE"/>
      <family val="2"/>
    </font>
    <font>
      <sz val="17"/>
      <color indexed="8"/>
      <name val="Arial"/>
      <family val="2"/>
    </font>
    <font>
      <sz val="10"/>
      <color indexed="8"/>
      <name val="Arial CE"/>
      <family val="0"/>
    </font>
    <font>
      <sz val="14"/>
      <color indexed="8"/>
      <name val="Arial"/>
      <family val="2"/>
    </font>
    <font>
      <b/>
      <i/>
      <sz val="1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 CE"/>
      <family val="0"/>
    </font>
    <font>
      <sz val="16"/>
      <color theme="1"/>
      <name val="Arial CE"/>
      <family val="2"/>
    </font>
    <font>
      <sz val="14"/>
      <color theme="1"/>
      <name val="Arial CE"/>
      <family val="2"/>
    </font>
    <font>
      <b/>
      <sz val="16"/>
      <color theme="1"/>
      <name val="Arial CE"/>
      <family val="2"/>
    </font>
    <font>
      <sz val="17"/>
      <color theme="1"/>
      <name val="Arial CE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7"/>
      <color theme="1"/>
      <name val="Arial"/>
      <family val="2"/>
    </font>
    <font>
      <b/>
      <sz val="17"/>
      <color theme="1"/>
      <name val="Arial CE"/>
      <family val="2"/>
    </font>
    <font>
      <sz val="10"/>
      <color theme="1"/>
      <name val="Arial CE"/>
      <family val="0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64" fontId="6" fillId="34" borderId="20" xfId="0" applyNumberFormat="1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5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64" fontId="4" fillId="34" borderId="28" xfId="0" applyNumberFormat="1" applyFont="1" applyFill="1" applyBorder="1" applyAlignment="1">
      <alignment/>
    </xf>
    <xf numFmtId="164" fontId="5" fillId="34" borderId="19" xfId="0" applyNumberFormat="1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 wrapText="1"/>
    </xf>
    <xf numFmtId="164" fontId="19" fillId="0" borderId="1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7" fillId="33" borderId="12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2" fillId="0" borderId="31" xfId="0" applyFont="1" applyBorder="1" applyAlignment="1">
      <alignment/>
    </xf>
    <xf numFmtId="0" fontId="11" fillId="0" borderId="32" xfId="0" applyFont="1" applyBorder="1" applyAlignment="1">
      <alignment horizontal="right" wrapText="1"/>
    </xf>
    <xf numFmtId="0" fontId="12" fillId="0" borderId="32" xfId="0" applyFont="1" applyBorder="1" applyAlignment="1">
      <alignment horizontal="right"/>
    </xf>
    <xf numFmtId="0" fontId="7" fillId="0" borderId="32" xfId="0" applyFont="1" applyBorder="1" applyAlignment="1">
      <alignment horizontal="right" wrapText="1"/>
    </xf>
    <xf numFmtId="0" fontId="12" fillId="0" borderId="3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1" fillId="0" borderId="15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0" fontId="20" fillId="33" borderId="13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3" fontId="13" fillId="0" borderId="32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8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22" fillId="0" borderId="24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right" wrapText="1"/>
    </xf>
    <xf numFmtId="0" fontId="1" fillId="0" borderId="24" xfId="0" applyFont="1" applyBorder="1" applyAlignment="1">
      <alignment/>
    </xf>
    <xf numFmtId="0" fontId="10" fillId="0" borderId="24" xfId="0" applyFont="1" applyBorder="1" applyAlignment="1">
      <alignment horizontal="right" wrapText="1"/>
    </xf>
    <xf numFmtId="0" fontId="21" fillId="0" borderId="22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12" fillId="0" borderId="32" xfId="0" applyFont="1" applyBorder="1" applyAlignment="1">
      <alignment horizontal="right" wrapText="1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right" wrapText="1"/>
    </xf>
    <xf numFmtId="0" fontId="5" fillId="0" borderId="21" xfId="0" applyFont="1" applyBorder="1" applyAlignment="1">
      <alignment/>
    </xf>
    <xf numFmtId="0" fontId="17" fillId="33" borderId="26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right" wrapText="1"/>
    </xf>
    <xf numFmtId="0" fontId="4" fillId="0" borderId="35" xfId="0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right" wrapText="1"/>
    </xf>
    <xf numFmtId="0" fontId="4" fillId="33" borderId="26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36" xfId="0" applyFont="1" applyBorder="1" applyAlignment="1">
      <alignment/>
    </xf>
    <xf numFmtId="3" fontId="4" fillId="0" borderId="24" xfId="0" applyNumberFormat="1" applyFont="1" applyBorder="1" applyAlignment="1">
      <alignment horizontal="center" wrapText="1"/>
    </xf>
    <xf numFmtId="49" fontId="5" fillId="0" borderId="25" xfId="42" applyNumberFormat="1" applyFont="1" applyBorder="1" applyAlignment="1">
      <alignment horizontal="right"/>
    </xf>
    <xf numFmtId="3" fontId="5" fillId="0" borderId="37" xfId="0" applyNumberFormat="1" applyFont="1" applyBorder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49" fontId="5" fillId="0" borderId="18" xfId="42" applyNumberFormat="1" applyFont="1" applyBorder="1" applyAlignment="1">
      <alignment horizontal="right"/>
    </xf>
    <xf numFmtId="3" fontId="5" fillId="0" borderId="38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right" wrapText="1"/>
    </xf>
    <xf numFmtId="3" fontId="5" fillId="0" borderId="38" xfId="0" applyNumberFormat="1" applyFont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18" xfId="42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18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0" fontId="4" fillId="34" borderId="10" xfId="0" applyFont="1" applyFill="1" applyBorder="1" applyAlignment="1">
      <alignment/>
    </xf>
    <xf numFmtId="169" fontId="4" fillId="0" borderId="10" xfId="42" applyNumberFormat="1" applyFont="1" applyBorder="1" applyAlignment="1">
      <alignment horizontal="right" wrapText="1"/>
    </xf>
    <xf numFmtId="0" fontId="5" fillId="0" borderId="4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42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left" wrapText="1"/>
    </xf>
    <xf numFmtId="164" fontId="5" fillId="0" borderId="43" xfId="0" applyNumberFormat="1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4" fillId="0" borderId="41" xfId="0" applyFont="1" applyBorder="1" applyAlignment="1">
      <alignment/>
    </xf>
    <xf numFmtId="0" fontId="69" fillId="0" borderId="0" xfId="0" applyFont="1" applyAlignment="1">
      <alignment/>
    </xf>
    <xf numFmtId="0" fontId="5" fillId="0" borderId="41" xfId="0" applyFont="1" applyBorder="1" applyAlignment="1">
      <alignment horizontal="center" vertical="center"/>
    </xf>
    <xf numFmtId="0" fontId="70" fillId="0" borderId="26" xfId="0" applyFont="1" applyBorder="1" applyAlignment="1">
      <alignment horizontal="right" wrapText="1"/>
    </xf>
    <xf numFmtId="164" fontId="70" fillId="0" borderId="10" xfId="0" applyNumberFormat="1" applyFont="1" applyBorder="1" applyAlignment="1">
      <alignment horizontal="right" wrapText="1"/>
    </xf>
    <xf numFmtId="0" fontId="70" fillId="0" borderId="10" xfId="0" applyFont="1" applyBorder="1" applyAlignment="1">
      <alignment horizontal="right" wrapText="1"/>
    </xf>
    <xf numFmtId="164" fontId="70" fillId="0" borderId="10" xfId="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1" fillId="0" borderId="0" xfId="0" applyFont="1" applyAlignment="1">
      <alignment/>
    </xf>
    <xf numFmtId="164" fontId="70" fillId="0" borderId="41" xfId="0" applyNumberFormat="1" applyFont="1" applyBorder="1" applyAlignment="1">
      <alignment horizontal="right" wrapText="1"/>
    </xf>
    <xf numFmtId="164" fontId="70" fillId="0" borderId="44" xfId="0" applyNumberFormat="1" applyFont="1" applyBorder="1" applyAlignment="1">
      <alignment horizontal="right" wrapText="1"/>
    </xf>
    <xf numFmtId="164" fontId="72" fillId="0" borderId="43" xfId="0" applyNumberFormat="1" applyFont="1" applyBorder="1" applyAlignment="1">
      <alignment/>
    </xf>
    <xf numFmtId="0" fontId="70" fillId="0" borderId="36" xfId="0" applyFont="1" applyBorder="1" applyAlignment="1">
      <alignment horizontal="right"/>
    </xf>
    <xf numFmtId="3" fontId="70" fillId="0" borderId="24" xfId="0" applyNumberFormat="1" applyFont="1" applyBorder="1" applyAlignment="1">
      <alignment horizontal="center" wrapText="1"/>
    </xf>
    <xf numFmtId="0" fontId="72" fillId="0" borderId="18" xfId="0" applyNumberFormat="1" applyFont="1" applyBorder="1" applyAlignment="1">
      <alignment horizontal="right"/>
    </xf>
    <xf numFmtId="0" fontId="72" fillId="0" borderId="38" xfId="0" applyFont="1" applyBorder="1" applyAlignment="1">
      <alignment/>
    </xf>
    <xf numFmtId="0" fontId="73" fillId="34" borderId="38" xfId="0" applyFont="1" applyFill="1" applyBorder="1" applyAlignment="1">
      <alignment horizontal="left"/>
    </xf>
    <xf numFmtId="0" fontId="70" fillId="0" borderId="24" xfId="0" applyFont="1" applyBorder="1" applyAlignment="1">
      <alignment horizontal="center" wrapText="1"/>
    </xf>
    <xf numFmtId="0" fontId="70" fillId="0" borderId="24" xfId="0" applyFont="1" applyBorder="1" applyAlignment="1">
      <alignment horizontal="right" wrapText="1"/>
    </xf>
    <xf numFmtId="0" fontId="70" fillId="0" borderId="24" xfId="0" applyFont="1" applyBorder="1" applyAlignment="1">
      <alignment/>
    </xf>
    <xf numFmtId="0" fontId="70" fillId="0" borderId="45" xfId="0" applyFont="1" applyBorder="1" applyAlignment="1">
      <alignment horizontal="right" wrapText="1"/>
    </xf>
    <xf numFmtId="0" fontId="70" fillId="0" borderId="35" xfId="0" applyFont="1" applyBorder="1" applyAlignment="1">
      <alignment horizontal="right"/>
    </xf>
    <xf numFmtId="3" fontId="70" fillId="0" borderId="10" xfId="0" applyNumberFormat="1" applyFont="1" applyBorder="1" applyAlignment="1">
      <alignment horizontal="center" wrapText="1"/>
    </xf>
    <xf numFmtId="0" fontId="70" fillId="0" borderId="11" xfId="0" applyFont="1" applyBorder="1" applyAlignment="1">
      <alignment horizontal="right" wrapText="1"/>
    </xf>
    <xf numFmtId="0" fontId="73" fillId="0" borderId="10" xfId="0" applyFont="1" applyBorder="1" applyAlignment="1">
      <alignment horizontal="left" wrapText="1"/>
    </xf>
    <xf numFmtId="0" fontId="73" fillId="0" borderId="10" xfId="0" applyFont="1" applyBorder="1" applyAlignment="1">
      <alignment/>
    </xf>
    <xf numFmtId="164" fontId="70" fillId="0" borderId="11" xfId="0" applyNumberFormat="1" applyFont="1" applyBorder="1" applyAlignment="1">
      <alignment horizontal="right" wrapText="1"/>
    </xf>
    <xf numFmtId="0" fontId="70" fillId="0" borderId="39" xfId="0" applyFont="1" applyBorder="1" applyAlignment="1">
      <alignment horizontal="right" vertical="center"/>
    </xf>
    <xf numFmtId="0" fontId="72" fillId="0" borderId="46" xfId="0" applyNumberFormat="1" applyFont="1" applyBorder="1" applyAlignment="1">
      <alignment horizontal="right" vertical="center"/>
    </xf>
    <xf numFmtId="0" fontId="72" fillId="0" borderId="47" xfId="0" applyFont="1" applyBorder="1" applyAlignment="1">
      <alignment vertical="center"/>
    </xf>
    <xf numFmtId="0" fontId="73" fillId="0" borderId="41" xfId="0" applyFont="1" applyBorder="1" applyAlignment="1">
      <alignment horizontal="left" vertical="center"/>
    </xf>
    <xf numFmtId="0" fontId="72" fillId="0" borderId="46" xfId="0" applyNumberFormat="1" applyFont="1" applyBorder="1" applyAlignment="1">
      <alignment horizontal="right"/>
    </xf>
    <xf numFmtId="0" fontId="72" fillId="0" borderId="30" xfId="0" applyFont="1" applyBorder="1" applyAlignment="1">
      <alignment/>
    </xf>
    <xf numFmtId="0" fontId="73" fillId="34" borderId="10" xfId="0" applyFont="1" applyFill="1" applyBorder="1" applyAlignment="1">
      <alignment wrapText="1"/>
    </xf>
    <xf numFmtId="0" fontId="73" fillId="0" borderId="10" xfId="0" applyFont="1" applyBorder="1" applyAlignment="1">
      <alignment wrapText="1"/>
    </xf>
    <xf numFmtId="0" fontId="74" fillId="0" borderId="41" xfId="0" applyFont="1" applyBorder="1" applyAlignment="1">
      <alignment horizontal="right" vertical="center"/>
    </xf>
    <xf numFmtId="3" fontId="74" fillId="0" borderId="18" xfId="0" applyNumberFormat="1" applyFont="1" applyBorder="1" applyAlignment="1">
      <alignment horizontal="center" vertical="center" wrapText="1"/>
    </xf>
    <xf numFmtId="3" fontId="75" fillId="0" borderId="48" xfId="0" applyNumberFormat="1" applyFont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left" vertical="center" wrapText="1"/>
    </xf>
    <xf numFmtId="0" fontId="72" fillId="0" borderId="35" xfId="0" applyFont="1" applyBorder="1" applyAlignment="1">
      <alignment horizontal="right"/>
    </xf>
    <xf numFmtId="3" fontId="72" fillId="0" borderId="10" xfId="0" applyNumberFormat="1" applyFont="1" applyBorder="1" applyAlignment="1">
      <alignment horizontal="center" wrapText="1"/>
    </xf>
    <xf numFmtId="0" fontId="77" fillId="0" borderId="10" xfId="0" applyFont="1" applyBorder="1" applyAlignment="1">
      <alignment/>
    </xf>
    <xf numFmtId="0" fontId="72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horizontal="right" wrapText="1"/>
    </xf>
    <xf numFmtId="0" fontId="72" fillId="0" borderId="11" xfId="0" applyFont="1" applyBorder="1" applyAlignment="1">
      <alignment horizontal="right" wrapText="1"/>
    </xf>
    <xf numFmtId="0" fontId="70" fillId="0" borderId="18" xfId="0" applyFont="1" applyBorder="1" applyAlignment="1">
      <alignment horizontal="right" wrapText="1"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right" vertical="top" wrapText="1"/>
    </xf>
    <xf numFmtId="0" fontId="72" fillId="0" borderId="38" xfId="0" applyFont="1" applyBorder="1" applyAlignment="1">
      <alignment horizontal="left"/>
    </xf>
    <xf numFmtId="0" fontId="72" fillId="0" borderId="13" xfId="0" applyFont="1" applyBorder="1" applyAlignment="1">
      <alignment/>
    </xf>
    <xf numFmtId="0" fontId="72" fillId="0" borderId="14" xfId="0" applyFont="1" applyBorder="1" applyAlignment="1">
      <alignment/>
    </xf>
    <xf numFmtId="3" fontId="74" fillId="0" borderId="10" xfId="0" applyNumberFormat="1" applyFont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/>
    </xf>
    <xf numFmtId="164" fontId="74" fillId="0" borderId="10" xfId="0" applyNumberFormat="1" applyFont="1" applyBorder="1" applyAlignment="1">
      <alignment horizontal="right" wrapText="1"/>
    </xf>
    <xf numFmtId="0" fontId="74" fillId="0" borderId="10" xfId="0" applyFont="1" applyBorder="1" applyAlignment="1">
      <alignment horizontal="right" wrapText="1"/>
    </xf>
    <xf numFmtId="0" fontId="74" fillId="0" borderId="10" xfId="0" applyFont="1" applyBorder="1" applyAlignment="1">
      <alignment horizontal="center"/>
    </xf>
    <xf numFmtId="3" fontId="74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right"/>
    </xf>
    <xf numFmtId="0" fontId="70" fillId="0" borderId="10" xfId="0" applyFont="1" applyBorder="1" applyAlignment="1">
      <alignment horizontal="left"/>
    </xf>
    <xf numFmtId="0" fontId="70" fillId="0" borderId="10" xfId="0" applyFont="1" applyBorder="1" applyAlignment="1">
      <alignment/>
    </xf>
    <xf numFmtId="164" fontId="74" fillId="0" borderId="10" xfId="0" applyNumberFormat="1" applyFont="1" applyBorder="1" applyAlignment="1">
      <alignment horizontal="center" wrapText="1"/>
    </xf>
    <xf numFmtId="0" fontId="70" fillId="34" borderId="10" xfId="0" applyFont="1" applyFill="1" applyBorder="1" applyAlignment="1">
      <alignment wrapText="1"/>
    </xf>
    <xf numFmtId="0" fontId="74" fillId="0" borderId="10" xfId="0" applyFont="1" applyBorder="1" applyAlignment="1">
      <alignment horizontal="center"/>
    </xf>
    <xf numFmtId="169" fontId="74" fillId="0" borderId="10" xfId="42" applyNumberFormat="1" applyFont="1" applyBorder="1" applyAlignment="1">
      <alignment horizontal="right" wrapText="1"/>
    </xf>
    <xf numFmtId="0" fontId="70" fillId="0" borderId="24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24" xfId="0" applyFont="1" applyBorder="1" applyAlignment="1">
      <alignment horizontal="right" vertical="center"/>
    </xf>
    <xf numFmtId="49" fontId="70" fillId="0" borderId="24" xfId="0" applyNumberFormat="1" applyFont="1" applyBorder="1" applyAlignment="1">
      <alignment horizontal="center" vertical="center"/>
    </xf>
    <xf numFmtId="164" fontId="74" fillId="0" borderId="10" xfId="0" applyNumberFormat="1" applyFont="1" applyBorder="1" applyAlignment="1">
      <alignment/>
    </xf>
    <xf numFmtId="0" fontId="5" fillId="0" borderId="49" xfId="0" applyFont="1" applyBorder="1" applyAlignment="1">
      <alignment/>
    </xf>
    <xf numFmtId="0" fontId="4" fillId="34" borderId="50" xfId="0" applyFont="1" applyFill="1" applyBorder="1" applyAlignment="1">
      <alignment/>
    </xf>
    <xf numFmtId="0" fontId="26" fillId="0" borderId="12" xfId="0" applyFont="1" applyBorder="1" applyAlignment="1">
      <alignment horizontal="left"/>
    </xf>
    <xf numFmtId="0" fontId="26" fillId="34" borderId="1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" fontId="70" fillId="0" borderId="10" xfId="0" applyNumberFormat="1" applyFont="1" applyBorder="1" applyAlignment="1">
      <alignment horizontal="center" wrapText="1"/>
    </xf>
    <xf numFmtId="0" fontId="70" fillId="0" borderId="24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9" fontId="5" fillId="0" borderId="46" xfId="42" applyNumberFormat="1" applyFont="1" applyBorder="1" applyAlignment="1">
      <alignment horizontal="right" vertical="center"/>
    </xf>
    <xf numFmtId="49" fontId="5" fillId="0" borderId="25" xfId="42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3" fontId="5" fillId="0" borderId="48" xfId="0" applyNumberFormat="1" applyFont="1" applyBorder="1" applyAlignment="1">
      <alignment horizontal="left"/>
    </xf>
    <xf numFmtId="3" fontId="5" fillId="0" borderId="37" xfId="0" applyNumberFormat="1" applyFont="1" applyBorder="1" applyAlignment="1">
      <alignment horizontal="left"/>
    </xf>
    <xf numFmtId="0" fontId="5" fillId="0" borderId="46" xfId="42" applyNumberFormat="1" applyFont="1" applyBorder="1" applyAlignment="1">
      <alignment horizontal="right"/>
    </xf>
    <xf numFmtId="0" fontId="5" fillId="0" borderId="25" xfId="42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0" fontId="4" fillId="0" borderId="4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46" xfId="42" applyNumberFormat="1" applyFont="1" applyBorder="1" applyAlignment="1">
      <alignment horizontal="left" vertical="center"/>
    </xf>
    <xf numFmtId="0" fontId="5" fillId="0" borderId="25" xfId="42" applyNumberFormat="1" applyFont="1" applyBorder="1" applyAlignment="1">
      <alignment horizontal="left" vertical="center"/>
    </xf>
    <xf numFmtId="3" fontId="5" fillId="0" borderId="48" xfId="0" applyNumberFormat="1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33" borderId="52" xfId="0" applyFont="1" applyFill="1" applyBorder="1" applyAlignment="1">
      <alignment horizontal="center" wrapText="1"/>
    </xf>
    <xf numFmtId="0" fontId="4" fillId="33" borderId="53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54" xfId="0" applyFont="1" applyFill="1" applyBorder="1" applyAlignment="1">
      <alignment horizontal="center" wrapText="1"/>
    </xf>
    <xf numFmtId="49" fontId="5" fillId="0" borderId="46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0" fontId="5" fillId="0" borderId="46" xfId="42" applyNumberFormat="1" applyFont="1" applyBorder="1" applyAlignment="1">
      <alignment horizontal="right" vertical="center"/>
    </xf>
    <xf numFmtId="0" fontId="5" fillId="0" borderId="25" xfId="42" applyNumberFormat="1" applyFont="1" applyBorder="1" applyAlignment="1">
      <alignment horizontal="right" vertical="center"/>
    </xf>
    <xf numFmtId="49" fontId="5" fillId="0" borderId="40" xfId="0" applyNumberFormat="1" applyFont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34" borderId="41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5" fillId="0" borderId="46" xfId="42" applyNumberFormat="1" applyFont="1" applyBorder="1" applyAlignment="1">
      <alignment horizontal="center" vertical="center"/>
    </xf>
    <xf numFmtId="0" fontId="5" fillId="0" borderId="25" xfId="42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56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top" wrapText="1"/>
    </xf>
    <xf numFmtId="0" fontId="11" fillId="33" borderId="53" xfId="0" applyFont="1" applyFill="1" applyBorder="1" applyAlignment="1">
      <alignment horizontal="center" vertical="top" wrapText="1"/>
    </xf>
    <xf numFmtId="0" fontId="11" fillId="33" borderId="58" xfId="0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center" vertical="top" wrapText="1"/>
    </xf>
    <xf numFmtId="0" fontId="11" fillId="33" borderId="59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60" xfId="0" applyFont="1" applyFill="1" applyBorder="1" applyAlignment="1">
      <alignment horizontal="center" vertical="top" wrapText="1"/>
    </xf>
    <xf numFmtId="0" fontId="11" fillId="33" borderId="38" xfId="0" applyFont="1" applyFill="1" applyBorder="1" applyAlignment="1">
      <alignment horizontal="center" vertical="top" wrapText="1"/>
    </xf>
    <xf numFmtId="0" fontId="11" fillId="33" borderId="56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72" fillId="0" borderId="46" xfId="0" applyNumberFormat="1" applyFont="1" applyBorder="1" applyAlignment="1">
      <alignment horizontal="right"/>
    </xf>
    <xf numFmtId="0" fontId="72" fillId="0" borderId="25" xfId="0" applyNumberFormat="1" applyFont="1" applyBorder="1" applyAlignment="1">
      <alignment horizontal="right"/>
    </xf>
    <xf numFmtId="0" fontId="72" fillId="0" borderId="48" xfId="0" applyFont="1" applyBorder="1" applyAlignment="1">
      <alignment/>
    </xf>
    <xf numFmtId="0" fontId="72" fillId="0" borderId="37" xfId="0" applyFont="1" applyBorder="1" applyAlignment="1">
      <alignment/>
    </xf>
    <xf numFmtId="0" fontId="70" fillId="0" borderId="39" xfId="0" applyFont="1" applyBorder="1" applyAlignment="1">
      <alignment horizontal="right" vertical="center"/>
    </xf>
    <xf numFmtId="0" fontId="70" fillId="0" borderId="36" xfId="0" applyFont="1" applyBorder="1" applyAlignment="1">
      <alignment horizontal="right" vertical="center"/>
    </xf>
    <xf numFmtId="0" fontId="74" fillId="0" borderId="41" xfId="0" applyFont="1" applyBorder="1" applyAlignment="1">
      <alignment horizontal="right" vertical="center"/>
    </xf>
    <xf numFmtId="0" fontId="74" fillId="0" borderId="24" xfId="0" applyFont="1" applyBorder="1" applyAlignment="1">
      <alignment horizontal="right" vertical="center"/>
    </xf>
    <xf numFmtId="0" fontId="72" fillId="0" borderId="46" xfId="0" applyNumberFormat="1" applyFont="1" applyBorder="1" applyAlignment="1">
      <alignment horizontal="right" vertical="center"/>
    </xf>
    <xf numFmtId="0" fontId="72" fillId="0" borderId="25" xfId="0" applyNumberFormat="1" applyFont="1" applyBorder="1" applyAlignment="1">
      <alignment horizontal="right" vertical="center"/>
    </xf>
    <xf numFmtId="0" fontId="72" fillId="0" borderId="48" xfId="0" applyFont="1" applyBorder="1" applyAlignment="1">
      <alignment vertical="center"/>
    </xf>
    <xf numFmtId="0" fontId="72" fillId="0" borderId="37" xfId="0" applyFont="1" applyBorder="1" applyAlignment="1">
      <alignment vertical="center"/>
    </xf>
    <xf numFmtId="0" fontId="72" fillId="0" borderId="47" xfId="0" applyFont="1" applyBorder="1" applyAlignment="1">
      <alignment vertical="center"/>
    </xf>
    <xf numFmtId="0" fontId="72" fillId="0" borderId="61" xfId="0" applyFont="1" applyBorder="1" applyAlignment="1">
      <alignment vertical="center"/>
    </xf>
    <xf numFmtId="0" fontId="73" fillId="0" borderId="41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3" fontId="74" fillId="0" borderId="41" xfId="0" applyNumberFormat="1" applyFont="1" applyBorder="1" applyAlignment="1">
      <alignment horizontal="center" vertical="center" wrapText="1"/>
    </xf>
    <xf numFmtId="3" fontId="74" fillId="0" borderId="24" xfId="0" applyNumberFormat="1" applyFont="1" applyBorder="1" applyAlignment="1">
      <alignment horizontal="center" vertical="center" wrapText="1"/>
    </xf>
    <xf numFmtId="3" fontId="76" fillId="0" borderId="41" xfId="0" applyNumberFormat="1" applyFont="1" applyBorder="1" applyAlignment="1">
      <alignment horizontal="left" vertical="center" wrapText="1"/>
    </xf>
    <xf numFmtId="3" fontId="76" fillId="0" borderId="24" xfId="0" applyNumberFormat="1" applyFont="1" applyBorder="1" applyAlignment="1">
      <alignment horizontal="left" vertical="center" wrapText="1"/>
    </xf>
    <xf numFmtId="3" fontId="75" fillId="0" borderId="46" xfId="0" applyNumberFormat="1" applyFont="1" applyBorder="1" applyAlignment="1">
      <alignment horizontal="right" vertical="center" wrapText="1"/>
    </xf>
    <xf numFmtId="3" fontId="75" fillId="0" borderId="25" xfId="0" applyNumberFormat="1" applyFont="1" applyBorder="1" applyAlignment="1">
      <alignment horizontal="right" vertical="center" wrapText="1"/>
    </xf>
    <xf numFmtId="3" fontId="75" fillId="0" borderId="48" xfId="0" applyNumberFormat="1" applyFont="1" applyBorder="1" applyAlignment="1">
      <alignment horizontal="center" vertical="center" wrapText="1"/>
    </xf>
    <xf numFmtId="3" fontId="75" fillId="0" borderId="37" xfId="0" applyNumberFormat="1" applyFont="1" applyBorder="1" applyAlignment="1">
      <alignment horizontal="center" vertical="center" wrapText="1"/>
    </xf>
    <xf numFmtId="0" fontId="73" fillId="0" borderId="41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0" fillId="0" borderId="39" xfId="0" applyFont="1" applyBorder="1" applyAlignment="1">
      <alignment horizontal="right"/>
    </xf>
    <xf numFmtId="0" fontId="70" fillId="0" borderId="36" xfId="0" applyFont="1" applyBorder="1" applyAlignment="1">
      <alignment horizontal="right"/>
    </xf>
    <xf numFmtId="3" fontId="70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horizontal="left" wrapText="1"/>
    </xf>
    <xf numFmtId="3" fontId="70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0" fillId="33" borderId="59" xfId="0" applyFont="1" applyFill="1" applyBorder="1" applyAlignment="1">
      <alignment horizontal="center" wrapText="1"/>
    </xf>
    <xf numFmtId="0" fontId="20" fillId="33" borderId="24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70" fillId="0" borderId="41" xfId="0" applyFont="1" applyBorder="1" applyAlignment="1">
      <alignment horizontal="right" wrapText="1"/>
    </xf>
    <xf numFmtId="0" fontId="70" fillId="0" borderId="24" xfId="0" applyFont="1" applyBorder="1" applyAlignment="1">
      <alignment horizontal="right" wrapText="1"/>
    </xf>
    <xf numFmtId="0" fontId="70" fillId="0" borderId="62" xfId="0" applyFont="1" applyBorder="1" applyAlignment="1">
      <alignment horizontal="right" wrapText="1"/>
    </xf>
    <xf numFmtId="0" fontId="70" fillId="0" borderId="45" xfId="0" applyFont="1" applyBorder="1" applyAlignment="1">
      <alignment horizontal="right" wrapText="1"/>
    </xf>
    <xf numFmtId="0" fontId="70" fillId="0" borderId="41" xfId="0" applyFont="1" applyBorder="1" applyAlignment="1">
      <alignment horizontal="center" wrapText="1"/>
    </xf>
    <xf numFmtId="0" fontId="70" fillId="0" borderId="24" xfId="0" applyFont="1" applyBorder="1" applyAlignment="1">
      <alignment horizontal="center" wrapText="1"/>
    </xf>
    <xf numFmtId="0" fontId="78" fillId="0" borderId="24" xfId="0" applyFont="1" applyBorder="1" applyAlignment="1">
      <alignment/>
    </xf>
    <xf numFmtId="0" fontId="78" fillId="0" borderId="24" xfId="0" applyFont="1" applyBorder="1" applyAlignment="1">
      <alignment horizontal="right" wrapText="1"/>
    </xf>
    <xf numFmtId="0" fontId="2" fillId="33" borderId="28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72" fillId="0" borderId="46" xfId="0" applyNumberFormat="1" applyFont="1" applyBorder="1" applyAlignment="1">
      <alignment horizontal="center" vertical="center"/>
    </xf>
    <xf numFmtId="0" fontId="72" fillId="0" borderId="25" xfId="0" applyNumberFormat="1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49" fontId="70" fillId="0" borderId="10" xfId="0" applyNumberFormat="1" applyFont="1" applyBorder="1" applyAlignment="1">
      <alignment vertical="center"/>
    </xf>
    <xf numFmtId="3" fontId="74" fillId="0" borderId="41" xfId="0" applyNumberFormat="1" applyFont="1" applyBorder="1" applyAlignment="1">
      <alignment horizontal="left" vertical="center" wrapText="1"/>
    </xf>
    <xf numFmtId="3" fontId="74" fillId="0" borderId="32" xfId="0" applyNumberFormat="1" applyFont="1" applyBorder="1" applyAlignment="1">
      <alignment horizontal="left" vertical="center" wrapText="1"/>
    </xf>
    <xf numFmtId="0" fontId="78" fillId="0" borderId="24" xfId="0" applyFont="1" applyBorder="1" applyAlignment="1">
      <alignment horizontal="left" vertical="center" wrapText="1"/>
    </xf>
    <xf numFmtId="3" fontId="74" fillId="0" borderId="41" xfId="0" applyNumberFormat="1" applyFont="1" applyBorder="1" applyAlignment="1">
      <alignment horizontal="right" vertical="center" wrapText="1"/>
    </xf>
    <xf numFmtId="3" fontId="74" fillId="0" borderId="32" xfId="0" applyNumberFormat="1" applyFont="1" applyBorder="1" applyAlignment="1">
      <alignment horizontal="right" vertical="center" wrapText="1"/>
    </xf>
    <xf numFmtId="0" fontId="78" fillId="0" borderId="24" xfId="0" applyFont="1" applyBorder="1" applyAlignment="1">
      <alignment horizontal="right" vertical="center" wrapText="1"/>
    </xf>
    <xf numFmtId="3" fontId="74" fillId="0" borderId="32" xfId="0" applyNumberFormat="1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right" vertical="center"/>
    </xf>
    <xf numFmtId="0" fontId="78" fillId="0" borderId="24" xfId="0" applyFont="1" applyBorder="1" applyAlignment="1">
      <alignment horizontal="right" vertic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right" vertical="center"/>
    </xf>
    <xf numFmtId="0" fontId="74" fillId="0" borderId="10" xfId="0" applyFont="1" applyBorder="1" applyAlignment="1">
      <alignment vertical="center"/>
    </xf>
    <xf numFmtId="0" fontId="70" fillId="0" borderId="41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49" fontId="70" fillId="0" borderId="41" xfId="0" applyNumberFormat="1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49" fontId="70" fillId="0" borderId="41" xfId="0" applyNumberFormat="1" applyFont="1" applyBorder="1" applyAlignment="1">
      <alignment horizontal="right" vertical="center"/>
    </xf>
    <xf numFmtId="49" fontId="70" fillId="0" borderId="24" xfId="0" applyNumberFormat="1" applyFont="1" applyBorder="1" applyAlignment="1">
      <alignment horizontal="right" vertical="center"/>
    </xf>
    <xf numFmtId="3" fontId="74" fillId="0" borderId="10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/>
    </xf>
    <xf numFmtId="0" fontId="17" fillId="33" borderId="26" xfId="0" applyFont="1" applyFill="1" applyBorder="1" applyAlignment="1">
      <alignment horizontal="center" wrapText="1"/>
    </xf>
    <xf numFmtId="0" fontId="17" fillId="33" borderId="56" xfId="0" applyFont="1" applyFill="1" applyBorder="1" applyAlignment="1">
      <alignment horizontal="center" wrapText="1"/>
    </xf>
    <xf numFmtId="0" fontId="17" fillId="33" borderId="52" xfId="0" applyFont="1" applyFill="1" applyBorder="1" applyAlignment="1">
      <alignment horizontal="center" wrapText="1"/>
    </xf>
    <xf numFmtId="0" fontId="17" fillId="33" borderId="53" xfId="0" applyFont="1" applyFill="1" applyBorder="1" applyAlignment="1">
      <alignment horizontal="center" wrapText="1"/>
    </xf>
    <xf numFmtId="0" fontId="17" fillId="33" borderId="63" xfId="0" applyFont="1" applyFill="1" applyBorder="1" applyAlignment="1">
      <alignment horizontal="center" wrapText="1"/>
    </xf>
    <xf numFmtId="0" fontId="17" fillId="33" borderId="64" xfId="0" applyFont="1" applyFill="1" applyBorder="1" applyAlignment="1">
      <alignment horizontal="center" wrapText="1"/>
    </xf>
    <xf numFmtId="0" fontId="17" fillId="33" borderId="65" xfId="0" applyFont="1" applyFill="1" applyBorder="1" applyAlignment="1">
      <alignment horizontal="center" wrapText="1"/>
    </xf>
    <xf numFmtId="0" fontId="16" fillId="0" borderId="55" xfId="0" applyFont="1" applyBorder="1" applyAlignment="1">
      <alignment/>
    </xf>
    <xf numFmtId="0" fontId="17" fillId="33" borderId="10" xfId="0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vertical="center"/>
    </xf>
    <xf numFmtId="0" fontId="17" fillId="33" borderId="49" xfId="0" applyFont="1" applyFill="1" applyBorder="1" applyAlignment="1">
      <alignment horizontal="center" wrapText="1"/>
    </xf>
    <xf numFmtId="0" fontId="17" fillId="33" borderId="35" xfId="0" applyFont="1" applyFill="1" applyBorder="1" applyAlignment="1">
      <alignment horizontal="center" wrapText="1"/>
    </xf>
    <xf numFmtId="0" fontId="74" fillId="0" borderId="41" xfId="0" applyFont="1" applyBorder="1" applyAlignment="1">
      <alignment horizontal="right" vertical="center"/>
    </xf>
    <xf numFmtId="0" fontId="74" fillId="0" borderId="24" xfId="0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49" fontId="70" fillId="0" borderId="24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0" fillId="34" borderId="41" xfId="0" applyFont="1" applyFill="1" applyBorder="1" applyAlignment="1">
      <alignment wrapText="1"/>
    </xf>
    <xf numFmtId="49" fontId="70" fillId="0" borderId="41" xfId="0" applyNumberFormat="1" applyFont="1" applyBorder="1" applyAlignment="1">
      <alignment horizontal="right"/>
    </xf>
    <xf numFmtId="0" fontId="78" fillId="0" borderId="24" xfId="0" applyFont="1" applyBorder="1" applyAlignment="1">
      <alignment horizontal="right"/>
    </xf>
    <xf numFmtId="0" fontId="70" fillId="0" borderId="41" xfId="0" applyFont="1" applyBorder="1" applyAlignment="1">
      <alignment horizontal="left"/>
    </xf>
    <xf numFmtId="0" fontId="78" fillId="0" borderId="24" xfId="0" applyFont="1" applyBorder="1" applyAlignment="1">
      <alignment horizontal="left"/>
    </xf>
    <xf numFmtId="3" fontId="74" fillId="0" borderId="10" xfId="0" applyNumberFormat="1" applyFont="1" applyBorder="1" applyAlignment="1">
      <alignment horizontal="left" vertical="center" wrapText="1"/>
    </xf>
    <xf numFmtId="3" fontId="74" fillId="0" borderId="10" xfId="0" applyNumberFormat="1" applyFont="1" applyBorder="1" applyAlignment="1">
      <alignment horizontal="right" vertical="center" wrapText="1"/>
    </xf>
    <xf numFmtId="0" fontId="79" fillId="0" borderId="24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4" fontId="5" fillId="0" borderId="6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75" zoomScaleNormal="75" zoomScaleSheetLayoutView="75" zoomScalePageLayoutView="0" workbookViewId="0" topLeftCell="A7">
      <selection activeCell="M6" sqref="M6"/>
    </sheetView>
  </sheetViews>
  <sheetFormatPr defaultColWidth="9.00390625" defaultRowHeight="34.5" customHeight="1"/>
  <cols>
    <col min="1" max="1" width="7.00390625" style="7" customWidth="1"/>
    <col min="2" max="2" width="0.2421875" style="7" customWidth="1"/>
    <col min="3" max="3" width="10.375" style="35" customWidth="1"/>
    <col min="4" max="4" width="6.625" style="34" customWidth="1"/>
    <col min="5" max="5" width="73.875" style="7" customWidth="1"/>
    <col min="6" max="10" width="14.75390625" style="7" customWidth="1"/>
    <col min="11" max="11" width="14.625" style="7" customWidth="1"/>
    <col min="12" max="12" width="14.75390625" style="7" hidden="1" customWidth="1"/>
    <col min="13" max="13" width="16.125" style="1" customWidth="1"/>
    <col min="14" max="16384" width="9.125" style="1" customWidth="1"/>
  </cols>
  <sheetData>
    <row r="1" spans="1:15" ht="34.5" customHeight="1" thickBot="1">
      <c r="A1" s="291" t="s">
        <v>431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427" t="s">
        <v>432</v>
      </c>
      <c r="N1" s="427"/>
      <c r="O1" s="427"/>
    </row>
    <row r="2" spans="1:12" ht="34.5" customHeight="1">
      <c r="A2" s="299" t="s">
        <v>0</v>
      </c>
      <c r="B2" s="295"/>
      <c r="C2" s="261" t="s">
        <v>348</v>
      </c>
      <c r="D2" s="262"/>
      <c r="E2" s="295" t="s">
        <v>12</v>
      </c>
      <c r="F2" s="295" t="s">
        <v>41</v>
      </c>
      <c r="G2" s="295"/>
      <c r="H2" s="295" t="s">
        <v>42</v>
      </c>
      <c r="I2" s="105"/>
      <c r="J2" s="295"/>
      <c r="K2" s="296"/>
      <c r="L2" s="297"/>
    </row>
    <row r="3" spans="1:11" ht="34.5" customHeight="1">
      <c r="A3" s="300"/>
      <c r="B3" s="298"/>
      <c r="C3" s="263"/>
      <c r="D3" s="264"/>
      <c r="E3" s="298"/>
      <c r="F3" s="106" t="s">
        <v>44</v>
      </c>
      <c r="G3" s="106" t="s">
        <v>45</v>
      </c>
      <c r="H3" s="298"/>
      <c r="I3" s="106" t="s">
        <v>178</v>
      </c>
      <c r="J3" s="106" t="s">
        <v>46</v>
      </c>
      <c r="K3" s="107" t="s">
        <v>47</v>
      </c>
    </row>
    <row r="4" spans="1:12" ht="34.5" customHeight="1" thickBot="1">
      <c r="A4" s="108" t="s">
        <v>1</v>
      </c>
      <c r="B4" s="109"/>
      <c r="C4" s="265">
        <v>2</v>
      </c>
      <c r="D4" s="266"/>
      <c r="E4" s="109">
        <v>3</v>
      </c>
      <c r="F4" s="109">
        <v>4</v>
      </c>
      <c r="G4" s="109">
        <v>5</v>
      </c>
      <c r="H4" s="109">
        <v>6</v>
      </c>
      <c r="I4" s="109">
        <v>7</v>
      </c>
      <c r="J4" s="109">
        <v>8</v>
      </c>
      <c r="K4" s="110">
        <v>9</v>
      </c>
      <c r="L4" s="111"/>
    </row>
    <row r="5" spans="1:12" ht="49.5" customHeight="1">
      <c r="A5" s="112">
        <v>1</v>
      </c>
      <c r="B5" s="113"/>
      <c r="C5" s="114" t="s">
        <v>297</v>
      </c>
      <c r="D5" s="115" t="s">
        <v>190</v>
      </c>
      <c r="E5" s="116" t="s">
        <v>8</v>
      </c>
      <c r="F5" s="117" t="s">
        <v>13</v>
      </c>
      <c r="G5" s="117" t="s">
        <v>14</v>
      </c>
      <c r="H5" s="104">
        <v>5.323</v>
      </c>
      <c r="I5" s="104"/>
      <c r="J5" s="104">
        <v>5.323</v>
      </c>
      <c r="K5" s="154"/>
      <c r="L5" s="94"/>
    </row>
    <row r="6" spans="1:12" ht="49.5" customHeight="1">
      <c r="A6" s="102">
        <v>2</v>
      </c>
      <c r="B6" s="103"/>
      <c r="C6" s="118" t="s">
        <v>298</v>
      </c>
      <c r="D6" s="119" t="s">
        <v>190</v>
      </c>
      <c r="E6" s="120" t="s">
        <v>9</v>
      </c>
      <c r="F6" s="41" t="s">
        <v>15</v>
      </c>
      <c r="G6" s="41" t="s">
        <v>16</v>
      </c>
      <c r="H6" s="71">
        <v>3.04</v>
      </c>
      <c r="I6" s="71"/>
      <c r="J6" s="71">
        <v>3.04</v>
      </c>
      <c r="K6" s="155"/>
      <c r="L6" s="95"/>
    </row>
    <row r="7" spans="1:12" ht="49.5" customHeight="1">
      <c r="A7" s="102">
        <v>3</v>
      </c>
      <c r="B7" s="103"/>
      <c r="C7" s="267" t="s">
        <v>299</v>
      </c>
      <c r="D7" s="269" t="s">
        <v>190</v>
      </c>
      <c r="E7" s="237" t="s">
        <v>191</v>
      </c>
      <c r="F7" s="41" t="s">
        <v>15</v>
      </c>
      <c r="G7" s="41" t="s">
        <v>17</v>
      </c>
      <c r="H7" s="33">
        <v>1.469</v>
      </c>
      <c r="I7" s="33"/>
      <c r="J7" s="33">
        <v>1.469</v>
      </c>
      <c r="K7" s="156"/>
      <c r="L7" s="96"/>
    </row>
    <row r="8" spans="1:12" ht="49.5" customHeight="1">
      <c r="A8" s="112">
        <v>4</v>
      </c>
      <c r="B8" s="103"/>
      <c r="C8" s="268"/>
      <c r="D8" s="270"/>
      <c r="E8" s="260"/>
      <c r="F8" s="41" t="s">
        <v>15</v>
      </c>
      <c r="G8" s="41" t="s">
        <v>24</v>
      </c>
      <c r="H8" s="33">
        <v>5.368</v>
      </c>
      <c r="I8" s="33"/>
      <c r="J8" s="33">
        <v>5.368</v>
      </c>
      <c r="K8" s="156"/>
      <c r="L8" s="96"/>
    </row>
    <row r="9" spans="1:12" ht="49.5" customHeight="1">
      <c r="A9" s="102">
        <v>5</v>
      </c>
      <c r="B9" s="103"/>
      <c r="C9" s="121" t="s">
        <v>300</v>
      </c>
      <c r="D9" s="122" t="s">
        <v>190</v>
      </c>
      <c r="E9" s="123" t="s">
        <v>192</v>
      </c>
      <c r="F9" s="41" t="s">
        <v>20</v>
      </c>
      <c r="G9" s="41" t="s">
        <v>21</v>
      </c>
      <c r="H9" s="33">
        <v>3.751</v>
      </c>
      <c r="I9" s="33"/>
      <c r="J9" s="33">
        <v>3.751</v>
      </c>
      <c r="K9" s="156"/>
      <c r="L9" s="96"/>
    </row>
    <row r="10" spans="1:12" ht="117.75" customHeight="1">
      <c r="A10" s="102">
        <v>6</v>
      </c>
      <c r="B10" s="103"/>
      <c r="C10" s="118" t="s">
        <v>301</v>
      </c>
      <c r="D10" s="122" t="s">
        <v>190</v>
      </c>
      <c r="E10" s="120" t="s">
        <v>425</v>
      </c>
      <c r="F10" s="41" t="s">
        <v>18</v>
      </c>
      <c r="G10" s="41" t="s">
        <v>19</v>
      </c>
      <c r="H10" s="33">
        <v>7.243</v>
      </c>
      <c r="I10" s="33"/>
      <c r="J10" s="33">
        <v>7.243</v>
      </c>
      <c r="K10" s="156"/>
      <c r="L10" s="96"/>
    </row>
    <row r="11" spans="1:12" ht="62.25" customHeight="1">
      <c r="A11" s="243">
        <v>7</v>
      </c>
      <c r="B11" s="103"/>
      <c r="C11" s="239" t="s">
        <v>302</v>
      </c>
      <c r="D11" s="241" t="s">
        <v>190</v>
      </c>
      <c r="E11" s="237" t="s">
        <v>426</v>
      </c>
      <c r="F11" s="41" t="s">
        <v>15</v>
      </c>
      <c r="G11" s="41" t="s">
        <v>385</v>
      </c>
      <c r="H11" s="71">
        <v>8.5</v>
      </c>
      <c r="I11" s="33"/>
      <c r="J11" s="71">
        <v>8.5</v>
      </c>
      <c r="K11" s="156"/>
      <c r="L11" s="96"/>
    </row>
    <row r="12" spans="1:12" ht="90.75" customHeight="1">
      <c r="A12" s="236"/>
      <c r="B12" s="103"/>
      <c r="C12" s="240"/>
      <c r="D12" s="242"/>
      <c r="E12" s="238"/>
      <c r="F12" s="41" t="s">
        <v>386</v>
      </c>
      <c r="G12" s="41" t="s">
        <v>387</v>
      </c>
      <c r="H12" s="71">
        <v>0.45</v>
      </c>
      <c r="I12" s="33"/>
      <c r="J12" s="71">
        <v>0.45</v>
      </c>
      <c r="K12" s="156"/>
      <c r="L12" s="96"/>
    </row>
    <row r="13" spans="1:12" ht="49.5" customHeight="1">
      <c r="A13" s="102">
        <v>8</v>
      </c>
      <c r="B13" s="103"/>
      <c r="C13" s="121" t="s">
        <v>303</v>
      </c>
      <c r="D13" s="122" t="s">
        <v>190</v>
      </c>
      <c r="E13" s="124" t="s">
        <v>193</v>
      </c>
      <c r="F13" s="41" t="s">
        <v>22</v>
      </c>
      <c r="G13" s="41" t="s">
        <v>23</v>
      </c>
      <c r="H13" s="33">
        <v>1.174</v>
      </c>
      <c r="I13" s="33"/>
      <c r="J13" s="33">
        <v>1.174</v>
      </c>
      <c r="K13" s="156"/>
      <c r="L13" s="96"/>
    </row>
    <row r="14" spans="1:11" ht="49.5" customHeight="1">
      <c r="A14" s="102">
        <v>9</v>
      </c>
      <c r="B14" s="103"/>
      <c r="C14" s="121" t="s">
        <v>304</v>
      </c>
      <c r="D14" s="122" t="s">
        <v>190</v>
      </c>
      <c r="E14" s="125" t="s">
        <v>194</v>
      </c>
      <c r="F14" s="41" t="s">
        <v>186</v>
      </c>
      <c r="G14" s="41" t="s">
        <v>187</v>
      </c>
      <c r="H14" s="71">
        <v>2.6</v>
      </c>
      <c r="I14" s="71"/>
      <c r="J14" s="33"/>
      <c r="K14" s="157">
        <v>2.6</v>
      </c>
    </row>
    <row r="15" spans="1:12" ht="49.5" customHeight="1">
      <c r="A15" s="235">
        <v>10</v>
      </c>
      <c r="B15" s="103"/>
      <c r="C15" s="273" t="s">
        <v>305</v>
      </c>
      <c r="D15" s="275" t="s">
        <v>190</v>
      </c>
      <c r="E15" s="237" t="s">
        <v>10</v>
      </c>
      <c r="F15" s="41" t="s">
        <v>384</v>
      </c>
      <c r="G15" s="41" t="s">
        <v>388</v>
      </c>
      <c r="H15" s="71">
        <v>0.65</v>
      </c>
      <c r="I15" s="33"/>
      <c r="J15" s="71">
        <v>0.65</v>
      </c>
      <c r="K15" s="156"/>
      <c r="L15" s="96"/>
    </row>
    <row r="16" spans="1:12" ht="49.5" customHeight="1">
      <c r="A16" s="236"/>
      <c r="B16" s="103"/>
      <c r="C16" s="274"/>
      <c r="D16" s="242"/>
      <c r="E16" s="238"/>
      <c r="F16" s="41" t="s">
        <v>389</v>
      </c>
      <c r="G16" s="41" t="s">
        <v>390</v>
      </c>
      <c r="H16" s="33">
        <v>5.389</v>
      </c>
      <c r="I16" s="33"/>
      <c r="J16" s="33">
        <v>5.389</v>
      </c>
      <c r="K16" s="156"/>
      <c r="L16" s="96"/>
    </row>
    <row r="17" spans="1:12" ht="49.5" customHeight="1">
      <c r="A17" s="102">
        <v>11</v>
      </c>
      <c r="B17" s="103"/>
      <c r="C17" s="121" t="s">
        <v>306</v>
      </c>
      <c r="D17" s="122" t="s">
        <v>190</v>
      </c>
      <c r="E17" s="120" t="s">
        <v>11</v>
      </c>
      <c r="F17" s="41" t="s">
        <v>15</v>
      </c>
      <c r="G17" s="41" t="s">
        <v>25</v>
      </c>
      <c r="H17" s="33">
        <v>3.712</v>
      </c>
      <c r="I17" s="33"/>
      <c r="J17" s="33">
        <v>3.712</v>
      </c>
      <c r="K17" s="156"/>
      <c r="L17" s="96"/>
    </row>
    <row r="18" spans="1:12" ht="49.5" customHeight="1">
      <c r="A18" s="102">
        <v>12</v>
      </c>
      <c r="B18" s="103"/>
      <c r="C18" s="126">
        <v>2246</v>
      </c>
      <c r="D18" s="127" t="s">
        <v>190</v>
      </c>
      <c r="E18" s="36" t="s">
        <v>195</v>
      </c>
      <c r="F18" s="41" t="s">
        <v>15</v>
      </c>
      <c r="G18" s="41" t="s">
        <v>341</v>
      </c>
      <c r="H18" s="33">
        <v>7.362</v>
      </c>
      <c r="I18" s="33"/>
      <c r="J18" s="33">
        <v>7.362</v>
      </c>
      <c r="K18" s="156"/>
      <c r="L18" s="96"/>
    </row>
    <row r="19" spans="1:12" ht="49.5" customHeight="1">
      <c r="A19" s="112">
        <v>13</v>
      </c>
      <c r="B19" s="103"/>
      <c r="C19" s="126">
        <v>2247</v>
      </c>
      <c r="D19" s="127" t="s">
        <v>190</v>
      </c>
      <c r="E19" s="37" t="s">
        <v>196</v>
      </c>
      <c r="F19" s="41" t="s">
        <v>26</v>
      </c>
      <c r="G19" s="41" t="s">
        <v>27</v>
      </c>
      <c r="H19" s="33">
        <v>10.809</v>
      </c>
      <c r="I19" s="33"/>
      <c r="J19" s="33">
        <v>10.809</v>
      </c>
      <c r="K19" s="156"/>
      <c r="L19" s="96"/>
    </row>
    <row r="20" spans="1:12" ht="49.5" customHeight="1">
      <c r="A20" s="102">
        <v>14</v>
      </c>
      <c r="B20" s="103"/>
      <c r="C20" s="126">
        <v>2248</v>
      </c>
      <c r="D20" s="127" t="s">
        <v>190</v>
      </c>
      <c r="E20" s="37" t="s">
        <v>197</v>
      </c>
      <c r="F20" s="41" t="s">
        <v>28</v>
      </c>
      <c r="G20" s="41" t="s">
        <v>29</v>
      </c>
      <c r="H20" s="33">
        <v>5.812</v>
      </c>
      <c r="I20" s="33"/>
      <c r="J20" s="33">
        <v>5.812</v>
      </c>
      <c r="K20" s="156"/>
      <c r="L20" s="96"/>
    </row>
    <row r="21" spans="1:12" ht="49.5" customHeight="1">
      <c r="A21" s="102">
        <v>15</v>
      </c>
      <c r="B21" s="103"/>
      <c r="C21" s="126">
        <v>2245</v>
      </c>
      <c r="D21" s="127" t="s">
        <v>190</v>
      </c>
      <c r="E21" s="128" t="s">
        <v>198</v>
      </c>
      <c r="F21" s="41" t="s">
        <v>30</v>
      </c>
      <c r="G21" s="41" t="s">
        <v>31</v>
      </c>
      <c r="H21" s="33">
        <v>4.697</v>
      </c>
      <c r="I21" s="33"/>
      <c r="J21" s="33">
        <v>4.697</v>
      </c>
      <c r="K21" s="156"/>
      <c r="L21" s="96"/>
    </row>
    <row r="22" spans="1:11" ht="49.5" customHeight="1">
      <c r="A22" s="112">
        <v>16</v>
      </c>
      <c r="B22" s="103"/>
      <c r="C22" s="126">
        <v>2256</v>
      </c>
      <c r="D22" s="127" t="s">
        <v>190</v>
      </c>
      <c r="E22" s="37" t="s">
        <v>199</v>
      </c>
      <c r="F22" s="41" t="s">
        <v>32</v>
      </c>
      <c r="G22" s="41" t="s">
        <v>33</v>
      </c>
      <c r="H22" s="33">
        <v>2.309</v>
      </c>
      <c r="I22" s="33"/>
      <c r="J22" s="33"/>
      <c r="K22" s="158">
        <v>2.309</v>
      </c>
    </row>
    <row r="23" spans="1:12" ht="49.5" customHeight="1">
      <c r="A23" s="102">
        <v>17</v>
      </c>
      <c r="B23" s="103"/>
      <c r="C23" s="126">
        <v>2255</v>
      </c>
      <c r="D23" s="127" t="s">
        <v>190</v>
      </c>
      <c r="E23" s="37" t="s">
        <v>200</v>
      </c>
      <c r="F23" s="41" t="s">
        <v>15</v>
      </c>
      <c r="G23" s="41" t="s">
        <v>34</v>
      </c>
      <c r="H23" s="33">
        <v>7.195</v>
      </c>
      <c r="I23" s="33"/>
      <c r="J23" s="33">
        <v>7.195</v>
      </c>
      <c r="K23" s="156"/>
      <c r="L23" s="96"/>
    </row>
    <row r="24" spans="1:12" ht="49.5" customHeight="1">
      <c r="A24" s="102">
        <v>18</v>
      </c>
      <c r="B24" s="103"/>
      <c r="C24" s="126">
        <v>2254</v>
      </c>
      <c r="D24" s="127" t="s">
        <v>190</v>
      </c>
      <c r="E24" s="37" t="s">
        <v>201</v>
      </c>
      <c r="F24" s="41" t="s">
        <v>15</v>
      </c>
      <c r="G24" s="41" t="s">
        <v>35</v>
      </c>
      <c r="H24" s="33">
        <v>5.917</v>
      </c>
      <c r="I24" s="33"/>
      <c r="J24" s="33">
        <v>5.917</v>
      </c>
      <c r="K24" s="156"/>
      <c r="L24" s="96"/>
    </row>
    <row r="25" spans="1:12" ht="49.5" customHeight="1">
      <c r="A25" s="102">
        <v>19</v>
      </c>
      <c r="B25" s="103"/>
      <c r="C25" s="126">
        <v>2252</v>
      </c>
      <c r="D25" s="127" t="s">
        <v>190</v>
      </c>
      <c r="E25" s="37" t="s">
        <v>202</v>
      </c>
      <c r="F25" s="41" t="s">
        <v>15</v>
      </c>
      <c r="G25" s="41" t="s">
        <v>36</v>
      </c>
      <c r="H25" s="33">
        <v>3.819</v>
      </c>
      <c r="I25" s="33"/>
      <c r="J25" s="33">
        <v>3.819</v>
      </c>
      <c r="K25" s="156"/>
      <c r="L25" s="96"/>
    </row>
    <row r="26" spans="1:12" ht="49.5" customHeight="1">
      <c r="A26" s="102">
        <v>20</v>
      </c>
      <c r="B26" s="103"/>
      <c r="C26" s="126">
        <v>2253</v>
      </c>
      <c r="D26" s="127" t="s">
        <v>190</v>
      </c>
      <c r="E26" s="37" t="s">
        <v>203</v>
      </c>
      <c r="F26" s="41" t="s">
        <v>15</v>
      </c>
      <c r="G26" s="41" t="s">
        <v>37</v>
      </c>
      <c r="H26" s="33">
        <v>6.676</v>
      </c>
      <c r="I26" s="33"/>
      <c r="J26" s="33">
        <v>6.676</v>
      </c>
      <c r="K26" s="156"/>
      <c r="L26" s="96"/>
    </row>
    <row r="27" spans="1:12" ht="49.5" customHeight="1">
      <c r="A27" s="102">
        <v>21</v>
      </c>
      <c r="B27" s="103"/>
      <c r="C27" s="126">
        <v>2249</v>
      </c>
      <c r="D27" s="127" t="s">
        <v>190</v>
      </c>
      <c r="E27" s="37" t="s">
        <v>204</v>
      </c>
      <c r="F27" s="41" t="s">
        <v>15</v>
      </c>
      <c r="G27" s="41" t="s">
        <v>38</v>
      </c>
      <c r="H27" s="33">
        <v>4.705</v>
      </c>
      <c r="I27" s="33"/>
      <c r="J27" s="33">
        <v>4.705</v>
      </c>
      <c r="K27" s="156"/>
      <c r="L27" s="96"/>
    </row>
    <row r="28" spans="1:12" ht="49.5" customHeight="1">
      <c r="A28" s="102">
        <v>22</v>
      </c>
      <c r="B28" s="103"/>
      <c r="C28" s="126">
        <v>2250</v>
      </c>
      <c r="D28" s="127" t="s">
        <v>190</v>
      </c>
      <c r="E28" s="37" t="s">
        <v>205</v>
      </c>
      <c r="F28" s="41" t="s">
        <v>15</v>
      </c>
      <c r="G28" s="41" t="s">
        <v>39</v>
      </c>
      <c r="H28" s="33">
        <v>1.405</v>
      </c>
      <c r="I28" s="33"/>
      <c r="J28" s="33">
        <v>1.405</v>
      </c>
      <c r="K28" s="156"/>
      <c r="L28" s="96"/>
    </row>
    <row r="29" spans="1:11" ht="49.5" customHeight="1">
      <c r="A29" s="102">
        <v>23</v>
      </c>
      <c r="B29" s="103"/>
      <c r="C29" s="126">
        <v>2251</v>
      </c>
      <c r="D29" s="127" t="s">
        <v>190</v>
      </c>
      <c r="E29" s="37" t="s">
        <v>206</v>
      </c>
      <c r="F29" s="41" t="s">
        <v>15</v>
      </c>
      <c r="G29" s="41" t="s">
        <v>40</v>
      </c>
      <c r="H29" s="33">
        <v>3.611</v>
      </c>
      <c r="I29" s="33"/>
      <c r="J29" s="33"/>
      <c r="K29" s="156">
        <v>3.611</v>
      </c>
    </row>
    <row r="30" spans="1:12" ht="49.5" customHeight="1">
      <c r="A30" s="102">
        <v>24</v>
      </c>
      <c r="B30" s="103"/>
      <c r="C30" s="126">
        <v>2233</v>
      </c>
      <c r="D30" s="127" t="s">
        <v>190</v>
      </c>
      <c r="E30" s="37" t="s">
        <v>207</v>
      </c>
      <c r="F30" s="41" t="s">
        <v>15</v>
      </c>
      <c r="G30" s="41" t="s">
        <v>50</v>
      </c>
      <c r="H30" s="33">
        <v>9.596</v>
      </c>
      <c r="I30" s="33"/>
      <c r="J30" s="33">
        <v>9.596</v>
      </c>
      <c r="K30" s="156"/>
      <c r="L30" s="97"/>
    </row>
    <row r="31" spans="1:12" ht="49.5" customHeight="1">
      <c r="A31" s="102">
        <v>25</v>
      </c>
      <c r="B31" s="103"/>
      <c r="C31" s="271">
        <v>2229</v>
      </c>
      <c r="D31" s="258" t="s">
        <v>190</v>
      </c>
      <c r="E31" s="254" t="s">
        <v>208</v>
      </c>
      <c r="F31" s="41" t="s">
        <v>15</v>
      </c>
      <c r="G31" s="41" t="s">
        <v>51</v>
      </c>
      <c r="H31" s="33">
        <v>2.199</v>
      </c>
      <c r="I31" s="33"/>
      <c r="J31" s="33">
        <v>2.199</v>
      </c>
      <c r="K31" s="156"/>
      <c r="L31" s="97"/>
    </row>
    <row r="32" spans="1:12" ht="49.5" customHeight="1">
      <c r="A32" s="102">
        <v>26</v>
      </c>
      <c r="B32" s="103"/>
      <c r="C32" s="272"/>
      <c r="D32" s="259"/>
      <c r="E32" s="255"/>
      <c r="F32" s="41" t="s">
        <v>15</v>
      </c>
      <c r="G32" s="41" t="s">
        <v>52</v>
      </c>
      <c r="H32" s="33">
        <v>11.168</v>
      </c>
      <c r="I32" s="33"/>
      <c r="J32" s="33">
        <v>11.168</v>
      </c>
      <c r="K32" s="156"/>
      <c r="L32" s="97"/>
    </row>
    <row r="33" spans="1:11" ht="31.5" customHeight="1">
      <c r="A33" s="289">
        <v>27</v>
      </c>
      <c r="B33" s="292"/>
      <c r="C33" s="231" t="s">
        <v>307</v>
      </c>
      <c r="D33" s="233" t="s">
        <v>190</v>
      </c>
      <c r="E33" s="293" t="s">
        <v>49</v>
      </c>
      <c r="F33" s="41" t="s">
        <v>15</v>
      </c>
      <c r="G33" s="41" t="s">
        <v>342</v>
      </c>
      <c r="H33" s="71">
        <v>2.137</v>
      </c>
      <c r="I33" s="71"/>
      <c r="J33" s="33"/>
      <c r="K33" s="155">
        <v>2.137</v>
      </c>
    </row>
    <row r="34" spans="1:11" ht="36.75" customHeight="1">
      <c r="A34" s="290"/>
      <c r="B34" s="292"/>
      <c r="C34" s="232"/>
      <c r="D34" s="234"/>
      <c r="E34" s="294"/>
      <c r="F34" s="41" t="s">
        <v>53</v>
      </c>
      <c r="G34" s="41" t="s">
        <v>54</v>
      </c>
      <c r="H34" s="33">
        <v>2.627</v>
      </c>
      <c r="I34" s="33"/>
      <c r="J34" s="33"/>
      <c r="K34" s="156">
        <v>2.627</v>
      </c>
    </row>
    <row r="35" spans="1:12" ht="66.75" customHeight="1">
      <c r="A35" s="102">
        <v>28</v>
      </c>
      <c r="B35" s="103"/>
      <c r="C35" s="126">
        <v>2259</v>
      </c>
      <c r="D35" s="127" t="s">
        <v>190</v>
      </c>
      <c r="E35" s="129" t="s">
        <v>209</v>
      </c>
      <c r="F35" s="41" t="s">
        <v>15</v>
      </c>
      <c r="G35" s="41" t="s">
        <v>55</v>
      </c>
      <c r="H35" s="33">
        <v>14.366</v>
      </c>
      <c r="I35" s="33"/>
      <c r="J35" s="33">
        <v>14.366</v>
      </c>
      <c r="K35" s="156"/>
      <c r="L35" s="97"/>
    </row>
    <row r="36" spans="1:11" ht="49.5" customHeight="1">
      <c r="A36" s="243">
        <v>29</v>
      </c>
      <c r="B36" s="103"/>
      <c r="C36" s="256">
        <v>2257</v>
      </c>
      <c r="D36" s="258" t="s">
        <v>190</v>
      </c>
      <c r="E36" s="254" t="s">
        <v>210</v>
      </c>
      <c r="F36" s="130" t="s">
        <v>15</v>
      </c>
      <c r="G36" s="41" t="s">
        <v>383</v>
      </c>
      <c r="H36" s="71">
        <v>0.97</v>
      </c>
      <c r="I36" s="33"/>
      <c r="J36" s="33"/>
      <c r="K36" s="155">
        <v>0.97</v>
      </c>
    </row>
    <row r="37" spans="1:11" ht="49.5" customHeight="1">
      <c r="A37" s="236"/>
      <c r="B37" s="103"/>
      <c r="C37" s="257"/>
      <c r="D37" s="259"/>
      <c r="E37" s="255"/>
      <c r="F37" s="41" t="s">
        <v>381</v>
      </c>
      <c r="G37" s="41" t="s">
        <v>382</v>
      </c>
      <c r="H37" s="71">
        <v>4.901</v>
      </c>
      <c r="I37" s="33"/>
      <c r="J37" s="33"/>
      <c r="K37" s="155">
        <v>4.901</v>
      </c>
    </row>
    <row r="38" spans="1:12" ht="49.5" customHeight="1">
      <c r="A38" s="102">
        <v>30</v>
      </c>
      <c r="B38" s="103"/>
      <c r="C38" s="126">
        <v>2266</v>
      </c>
      <c r="D38" s="127" t="s">
        <v>190</v>
      </c>
      <c r="E38" s="37" t="s">
        <v>211</v>
      </c>
      <c r="F38" s="41" t="s">
        <v>15</v>
      </c>
      <c r="G38" s="41" t="s">
        <v>56</v>
      </c>
      <c r="H38" s="33">
        <v>0.725</v>
      </c>
      <c r="I38" s="33"/>
      <c r="J38" s="33">
        <v>0.725</v>
      </c>
      <c r="K38" s="156"/>
      <c r="L38" s="97"/>
    </row>
    <row r="39" spans="1:12" ht="35.25" customHeight="1">
      <c r="A39" s="244">
        <v>31</v>
      </c>
      <c r="B39" s="252"/>
      <c r="C39" s="250">
        <v>2265</v>
      </c>
      <c r="D39" s="248" t="s">
        <v>190</v>
      </c>
      <c r="E39" s="246" t="s">
        <v>287</v>
      </c>
      <c r="F39" s="41" t="s">
        <v>15</v>
      </c>
      <c r="G39" s="41" t="s">
        <v>350</v>
      </c>
      <c r="H39" s="71">
        <v>0.75</v>
      </c>
      <c r="I39" s="71"/>
      <c r="J39" s="71">
        <v>0.75</v>
      </c>
      <c r="K39" s="156"/>
      <c r="L39" s="97"/>
    </row>
    <row r="40" spans="1:12" ht="34.5" customHeight="1">
      <c r="A40" s="245"/>
      <c r="B40" s="253"/>
      <c r="C40" s="251"/>
      <c r="D40" s="249"/>
      <c r="E40" s="247"/>
      <c r="F40" s="41" t="s">
        <v>349</v>
      </c>
      <c r="G40" s="41" t="s">
        <v>289</v>
      </c>
      <c r="H40" s="71">
        <v>4.44</v>
      </c>
      <c r="I40" s="71"/>
      <c r="J40" s="71">
        <v>4.44</v>
      </c>
      <c r="K40" s="156"/>
      <c r="L40" s="97"/>
    </row>
    <row r="41" spans="1:12" ht="49.5" customHeight="1">
      <c r="A41" s="102">
        <v>32</v>
      </c>
      <c r="B41" s="41"/>
      <c r="C41" s="126">
        <v>2267</v>
      </c>
      <c r="D41" s="127" t="s">
        <v>190</v>
      </c>
      <c r="E41" s="37" t="s">
        <v>212</v>
      </c>
      <c r="F41" s="41" t="s">
        <v>15</v>
      </c>
      <c r="G41" s="41" t="s">
        <v>57</v>
      </c>
      <c r="H41" s="71">
        <v>7.47</v>
      </c>
      <c r="I41" s="71"/>
      <c r="J41" s="71">
        <v>7.47</v>
      </c>
      <c r="K41" s="155"/>
      <c r="L41" s="97"/>
    </row>
    <row r="42" spans="1:12" ht="49.5" customHeight="1">
      <c r="A42" s="102">
        <v>33</v>
      </c>
      <c r="B42" s="103"/>
      <c r="C42" s="126">
        <v>2277</v>
      </c>
      <c r="D42" s="127" t="s">
        <v>190</v>
      </c>
      <c r="E42" s="37" t="s">
        <v>213</v>
      </c>
      <c r="F42" s="41" t="s">
        <v>15</v>
      </c>
      <c r="G42" s="41" t="s">
        <v>58</v>
      </c>
      <c r="H42" s="33">
        <v>9.273</v>
      </c>
      <c r="I42" s="33">
        <v>9.273</v>
      </c>
      <c r="K42" s="156"/>
      <c r="L42" s="97"/>
    </row>
    <row r="43" spans="1:12" ht="49.5" customHeight="1">
      <c r="A43" s="102">
        <v>34</v>
      </c>
      <c r="B43" s="103"/>
      <c r="C43" s="126">
        <v>2290</v>
      </c>
      <c r="D43" s="127" t="s">
        <v>190</v>
      </c>
      <c r="E43" s="37" t="s">
        <v>214</v>
      </c>
      <c r="F43" s="41" t="s">
        <v>15</v>
      </c>
      <c r="G43" s="41" t="s">
        <v>59</v>
      </c>
      <c r="H43" s="33">
        <v>2.209</v>
      </c>
      <c r="I43" s="33"/>
      <c r="J43" s="33">
        <v>2.209</v>
      </c>
      <c r="K43" s="156"/>
      <c r="L43" s="97"/>
    </row>
    <row r="44" spans="1:11" ht="49.5" customHeight="1">
      <c r="A44" s="102">
        <v>35</v>
      </c>
      <c r="B44" s="103"/>
      <c r="C44" s="126">
        <v>2291</v>
      </c>
      <c r="D44" s="127" t="s">
        <v>190</v>
      </c>
      <c r="E44" s="128" t="s">
        <v>284</v>
      </c>
      <c r="F44" s="41" t="s">
        <v>15</v>
      </c>
      <c r="G44" s="41" t="s">
        <v>406</v>
      </c>
      <c r="H44" s="33">
        <v>4.353</v>
      </c>
      <c r="I44" s="33"/>
      <c r="J44" s="33"/>
      <c r="K44" s="156">
        <v>4.353</v>
      </c>
    </row>
    <row r="45" spans="1:12" ht="49.5" customHeight="1">
      <c r="A45" s="102">
        <v>36</v>
      </c>
      <c r="B45" s="103"/>
      <c r="C45" s="126">
        <v>2289</v>
      </c>
      <c r="D45" s="127" t="s">
        <v>190</v>
      </c>
      <c r="E45" s="37" t="s">
        <v>215</v>
      </c>
      <c r="F45" s="41" t="s">
        <v>15</v>
      </c>
      <c r="G45" s="41" t="s">
        <v>60</v>
      </c>
      <c r="H45" s="33">
        <v>7.219</v>
      </c>
      <c r="I45" s="33">
        <v>7.219</v>
      </c>
      <c r="K45" s="156"/>
      <c r="L45" s="97"/>
    </row>
    <row r="46" spans="1:11" ht="49.5" customHeight="1">
      <c r="A46" s="102">
        <v>37</v>
      </c>
      <c r="B46" s="103"/>
      <c r="C46" s="126">
        <v>2268</v>
      </c>
      <c r="D46" s="127" t="s">
        <v>190</v>
      </c>
      <c r="E46" s="37" t="s">
        <v>216</v>
      </c>
      <c r="F46" s="41" t="s">
        <v>15</v>
      </c>
      <c r="G46" s="41" t="s">
        <v>61</v>
      </c>
      <c r="H46" s="33">
        <v>3.885</v>
      </c>
      <c r="I46" s="33"/>
      <c r="J46" s="33"/>
      <c r="K46" s="156">
        <v>3.885</v>
      </c>
    </row>
    <row r="47" spans="1:12" ht="49.5" customHeight="1">
      <c r="A47" s="102">
        <v>38</v>
      </c>
      <c r="B47" s="103"/>
      <c r="C47" s="126">
        <v>2264</v>
      </c>
      <c r="D47" s="127" t="s">
        <v>190</v>
      </c>
      <c r="E47" s="37" t="s">
        <v>217</v>
      </c>
      <c r="F47" s="41" t="s">
        <v>15</v>
      </c>
      <c r="G47" s="41" t="s">
        <v>62</v>
      </c>
      <c r="H47" s="33">
        <v>4.207</v>
      </c>
      <c r="I47" s="33"/>
      <c r="J47" s="33">
        <v>4.207</v>
      </c>
      <c r="K47" s="159"/>
      <c r="L47" s="97"/>
    </row>
    <row r="48" spans="1:12" ht="49.5" customHeight="1">
      <c r="A48" s="102">
        <v>39</v>
      </c>
      <c r="B48" s="103"/>
      <c r="C48" s="126">
        <v>2264</v>
      </c>
      <c r="D48" s="127" t="s">
        <v>190</v>
      </c>
      <c r="E48" s="151" t="s">
        <v>411</v>
      </c>
      <c r="F48" s="41"/>
      <c r="G48" s="41"/>
      <c r="H48" s="71">
        <v>1.38</v>
      </c>
      <c r="I48" s="33"/>
      <c r="J48" s="33"/>
      <c r="K48" s="155">
        <v>1.38</v>
      </c>
      <c r="L48" s="97"/>
    </row>
    <row r="49" spans="1:12" ht="37.5" customHeight="1">
      <c r="A49" s="282">
        <v>40</v>
      </c>
      <c r="B49" s="281"/>
      <c r="C49" s="271">
        <v>2263</v>
      </c>
      <c r="D49" s="258" t="s">
        <v>190</v>
      </c>
      <c r="E49" s="279" t="s">
        <v>285</v>
      </c>
      <c r="F49" s="41" t="s">
        <v>15</v>
      </c>
      <c r="G49" s="41" t="s">
        <v>64</v>
      </c>
      <c r="H49" s="33">
        <v>1.945</v>
      </c>
      <c r="I49" s="33"/>
      <c r="J49" s="33">
        <v>1.945</v>
      </c>
      <c r="K49" s="156"/>
      <c r="L49" s="97"/>
    </row>
    <row r="50" spans="1:12" ht="33" customHeight="1">
      <c r="A50" s="282"/>
      <c r="B50" s="281"/>
      <c r="C50" s="272"/>
      <c r="D50" s="259"/>
      <c r="E50" s="280"/>
      <c r="F50" s="41" t="s">
        <v>63</v>
      </c>
      <c r="G50" s="41" t="s">
        <v>65</v>
      </c>
      <c r="H50" s="33">
        <v>3.274</v>
      </c>
      <c r="I50" s="33"/>
      <c r="J50" s="33">
        <v>3.274</v>
      </c>
      <c r="K50" s="156"/>
      <c r="L50" s="97"/>
    </row>
    <row r="51" spans="1:11" ht="39.75" customHeight="1">
      <c r="A51" s="289">
        <v>41</v>
      </c>
      <c r="B51" s="103"/>
      <c r="C51" s="285">
        <v>2226</v>
      </c>
      <c r="D51" s="287" t="s">
        <v>190</v>
      </c>
      <c r="E51" s="283" t="s">
        <v>286</v>
      </c>
      <c r="F51" s="41" t="s">
        <v>66</v>
      </c>
      <c r="G51" s="41" t="s">
        <v>378</v>
      </c>
      <c r="H51" s="33">
        <v>3.323</v>
      </c>
      <c r="I51" s="132">
        <v>3.323</v>
      </c>
      <c r="J51" s="37"/>
      <c r="K51" s="156"/>
    </row>
    <row r="52" spans="1:11" ht="41.25" customHeight="1">
      <c r="A52" s="290"/>
      <c r="B52" s="103"/>
      <c r="C52" s="286"/>
      <c r="D52" s="288"/>
      <c r="E52" s="284"/>
      <c r="F52" s="41" t="s">
        <v>379</v>
      </c>
      <c r="G52" s="41" t="s">
        <v>380</v>
      </c>
      <c r="H52" s="71">
        <v>0.12</v>
      </c>
      <c r="I52" s="133">
        <v>0.12</v>
      </c>
      <c r="J52" s="37"/>
      <c r="K52" s="156"/>
    </row>
    <row r="53" spans="1:11" ht="49.5" customHeight="1">
      <c r="A53" s="102">
        <v>42</v>
      </c>
      <c r="B53" s="103"/>
      <c r="C53" s="126">
        <v>2231</v>
      </c>
      <c r="D53" s="127" t="s">
        <v>190</v>
      </c>
      <c r="E53" s="37" t="s">
        <v>218</v>
      </c>
      <c r="F53" s="41" t="s">
        <v>15</v>
      </c>
      <c r="G53" s="41" t="s">
        <v>67</v>
      </c>
      <c r="H53" s="71">
        <v>5.54</v>
      </c>
      <c r="I53" s="71"/>
      <c r="J53" s="33"/>
      <c r="K53" s="155">
        <v>5.54</v>
      </c>
    </row>
    <row r="54" spans="1:12" ht="49.5" customHeight="1">
      <c r="A54" s="102">
        <v>43</v>
      </c>
      <c r="B54" s="103"/>
      <c r="C54" s="126">
        <v>2227</v>
      </c>
      <c r="D54" s="127" t="s">
        <v>190</v>
      </c>
      <c r="E54" s="37" t="s">
        <v>219</v>
      </c>
      <c r="F54" s="41" t="s">
        <v>15</v>
      </c>
      <c r="G54" s="41" t="s">
        <v>68</v>
      </c>
      <c r="H54" s="33">
        <v>5.963</v>
      </c>
      <c r="I54" s="33"/>
      <c r="J54" s="33">
        <v>5.963</v>
      </c>
      <c r="K54" s="156"/>
      <c r="L54" s="96"/>
    </row>
    <row r="55" spans="1:12" ht="49.5" customHeight="1">
      <c r="A55" s="102">
        <v>44</v>
      </c>
      <c r="B55" s="103"/>
      <c r="C55" s="126">
        <v>2228</v>
      </c>
      <c r="D55" s="127" t="s">
        <v>190</v>
      </c>
      <c r="E55" s="134" t="s">
        <v>220</v>
      </c>
      <c r="F55" s="41" t="s">
        <v>15</v>
      </c>
      <c r="G55" s="41" t="s">
        <v>69</v>
      </c>
      <c r="H55" s="71">
        <v>6.41</v>
      </c>
      <c r="I55" s="71"/>
      <c r="J55" s="71">
        <v>6.41</v>
      </c>
      <c r="K55" s="155"/>
      <c r="L55" s="97"/>
    </row>
    <row r="56" spans="1:12" ht="49.5" customHeight="1">
      <c r="A56" s="102">
        <v>45</v>
      </c>
      <c r="B56" s="103"/>
      <c r="C56" s="121" t="s">
        <v>308</v>
      </c>
      <c r="D56" s="127" t="s">
        <v>190</v>
      </c>
      <c r="E56" s="120" t="s">
        <v>221</v>
      </c>
      <c r="F56" s="41" t="s">
        <v>70</v>
      </c>
      <c r="G56" s="41" t="s">
        <v>71</v>
      </c>
      <c r="H56" s="33">
        <v>1.672</v>
      </c>
      <c r="I56" s="33"/>
      <c r="J56" s="33">
        <v>1.672</v>
      </c>
      <c r="K56" s="156"/>
      <c r="L56" s="97"/>
    </row>
    <row r="57" spans="1:12" ht="49.5" customHeight="1">
      <c r="A57" s="102">
        <v>46</v>
      </c>
      <c r="B57" s="103"/>
      <c r="C57" s="126">
        <v>2260</v>
      </c>
      <c r="D57" s="127" t="s">
        <v>190</v>
      </c>
      <c r="E57" s="37" t="s">
        <v>222</v>
      </c>
      <c r="F57" s="41" t="s">
        <v>15</v>
      </c>
      <c r="G57" s="41" t="s">
        <v>72</v>
      </c>
      <c r="H57" s="33">
        <v>5.887</v>
      </c>
      <c r="I57" s="33"/>
      <c r="J57" s="33">
        <v>5.887</v>
      </c>
      <c r="K57" s="156"/>
      <c r="L57" s="97"/>
    </row>
    <row r="58" spans="1:12" ht="49.5" customHeight="1">
      <c r="A58" s="102">
        <v>47</v>
      </c>
      <c r="B58" s="103"/>
      <c r="C58" s="126">
        <v>2262</v>
      </c>
      <c r="D58" s="127" t="s">
        <v>190</v>
      </c>
      <c r="E58" s="37" t="s">
        <v>410</v>
      </c>
      <c r="F58" s="41" t="s">
        <v>365</v>
      </c>
      <c r="G58" s="41" t="s">
        <v>409</v>
      </c>
      <c r="H58" s="135">
        <v>0.17</v>
      </c>
      <c r="I58" s="33"/>
      <c r="J58" s="33"/>
      <c r="K58" s="155">
        <v>0.17</v>
      </c>
      <c r="L58" s="88"/>
    </row>
    <row r="59" spans="1:12" ht="49.5" customHeight="1" thickBot="1">
      <c r="A59" s="131">
        <v>48</v>
      </c>
      <c r="B59" s="136" t="s">
        <v>408</v>
      </c>
      <c r="C59" s="137">
        <v>2279</v>
      </c>
      <c r="D59" s="138" t="s">
        <v>190</v>
      </c>
      <c r="E59" s="139" t="s">
        <v>391</v>
      </c>
      <c r="F59" s="41" t="s">
        <v>392</v>
      </c>
      <c r="G59" s="41" t="s">
        <v>424</v>
      </c>
      <c r="H59" s="71">
        <v>1.768</v>
      </c>
      <c r="I59" s="120"/>
      <c r="J59" s="120"/>
      <c r="K59" s="160">
        <v>1.768</v>
      </c>
      <c r="L59" s="140"/>
    </row>
    <row r="60" spans="1:12" ht="49.5" customHeight="1" thickBot="1">
      <c r="A60" s="141">
        <v>49</v>
      </c>
      <c r="B60" s="142"/>
      <c r="C60" s="142">
        <v>2423</v>
      </c>
      <c r="D60" s="142" t="s">
        <v>190</v>
      </c>
      <c r="E60" s="143" t="s">
        <v>403</v>
      </c>
      <c r="F60" s="144" t="s">
        <v>405</v>
      </c>
      <c r="G60" s="144" t="s">
        <v>404</v>
      </c>
      <c r="H60" s="145">
        <v>3.87</v>
      </c>
      <c r="I60" s="147"/>
      <c r="J60" s="146">
        <v>3.87</v>
      </c>
      <c r="K60" s="161"/>
      <c r="L60" s="140"/>
    </row>
    <row r="61" spans="1:12" ht="49.5" customHeight="1" thickBot="1">
      <c r="A61" s="276" t="s">
        <v>73</v>
      </c>
      <c r="B61" s="277"/>
      <c r="C61" s="277"/>
      <c r="D61" s="277"/>
      <c r="E61" s="277"/>
      <c r="F61" s="277"/>
      <c r="G61" s="278"/>
      <c r="H61" s="148">
        <f>SUM(H5:H60)</f>
        <v>246.80299999999997</v>
      </c>
      <c r="I61" s="149">
        <f>SUM(I5:I60)</f>
        <v>19.935000000000002</v>
      </c>
      <c r="J61" s="148">
        <f>SUM(J5:J60)</f>
        <v>190.617</v>
      </c>
      <c r="K61" s="162">
        <f>SUM(K5:K60)</f>
        <v>36.251000000000005</v>
      </c>
      <c r="L61" s="98"/>
    </row>
  </sheetData>
  <sheetProtection/>
  <mergeCells count="47">
    <mergeCell ref="A1:L1"/>
    <mergeCell ref="B33:B34"/>
    <mergeCell ref="E33:E34"/>
    <mergeCell ref="A33:A34"/>
    <mergeCell ref="J2:L2"/>
    <mergeCell ref="H2:H3"/>
    <mergeCell ref="A2:A3"/>
    <mergeCell ref="B2:B3"/>
    <mergeCell ref="E2:E3"/>
    <mergeCell ref="F2:G2"/>
    <mergeCell ref="A61:G61"/>
    <mergeCell ref="E49:E50"/>
    <mergeCell ref="B49:B50"/>
    <mergeCell ref="A49:A50"/>
    <mergeCell ref="C49:C50"/>
    <mergeCell ref="D49:D50"/>
    <mergeCell ref="E51:E52"/>
    <mergeCell ref="C51:C52"/>
    <mergeCell ref="D51:D52"/>
    <mergeCell ref="A51:A52"/>
    <mergeCell ref="E7:E8"/>
    <mergeCell ref="C2:D3"/>
    <mergeCell ref="C4:D4"/>
    <mergeCell ref="C7:C8"/>
    <mergeCell ref="D7:D8"/>
    <mergeCell ref="C31:C32"/>
    <mergeCell ref="D31:D32"/>
    <mergeCell ref="E31:E32"/>
    <mergeCell ref="C15:C16"/>
    <mergeCell ref="D15:D16"/>
    <mergeCell ref="A39:A40"/>
    <mergeCell ref="E39:E40"/>
    <mergeCell ref="D39:D40"/>
    <mergeCell ref="C39:C40"/>
    <mergeCell ref="B39:B40"/>
    <mergeCell ref="E36:E37"/>
    <mergeCell ref="C36:C37"/>
    <mergeCell ref="D36:D37"/>
    <mergeCell ref="A36:A37"/>
    <mergeCell ref="C33:C34"/>
    <mergeCell ref="D33:D34"/>
    <mergeCell ref="A15:A16"/>
    <mergeCell ref="E11:E12"/>
    <mergeCell ref="C11:C12"/>
    <mergeCell ref="D11:D12"/>
    <mergeCell ref="A11:A12"/>
    <mergeCell ref="E15:E16"/>
  </mergeCells>
  <printOptions/>
  <pageMargins left="0.75" right="0.45" top="1" bottom="1" header="0.5" footer="0.5"/>
  <pageSetup horizontalDpi="300" verticalDpi="300" orientation="portrait" paperSize="9" scale="43" r:id="rId1"/>
  <rowBreaks count="1" manualBreakCount="1"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5" zoomScaleSheetLayoutView="75" zoomScalePageLayoutView="0" workbookViewId="0" topLeftCell="A1">
      <selection activeCell="C5" sqref="C5:C7"/>
    </sheetView>
  </sheetViews>
  <sheetFormatPr defaultColWidth="9.00390625" defaultRowHeight="24.75" customHeight="1"/>
  <cols>
    <col min="1" max="1" width="11.625" style="10" customWidth="1"/>
    <col min="2" max="2" width="6.00390625" style="10" customWidth="1"/>
    <col min="3" max="3" width="42.625" style="10" customWidth="1"/>
    <col min="4" max="4" width="18.75390625" style="67" customWidth="1"/>
    <col min="5" max="5" width="65.875" style="10" customWidth="1"/>
    <col min="6" max="16384" width="9.125" style="10" customWidth="1"/>
  </cols>
  <sheetData>
    <row r="1" spans="3:5" ht="70.5" customHeight="1" thickBot="1">
      <c r="C1" s="301" t="s">
        <v>84</v>
      </c>
      <c r="D1" s="301"/>
      <c r="E1" s="301"/>
    </row>
    <row r="2" spans="1:5" ht="42.75" customHeight="1">
      <c r="A2" s="302" t="s">
        <v>223</v>
      </c>
      <c r="B2" s="303"/>
      <c r="C2" s="308" t="s">
        <v>74</v>
      </c>
      <c r="D2" s="306" t="s">
        <v>83</v>
      </c>
      <c r="E2" s="310" t="s">
        <v>82</v>
      </c>
    </row>
    <row r="3" spans="1:5" ht="24.75" customHeight="1" hidden="1">
      <c r="A3" s="304"/>
      <c r="B3" s="305"/>
      <c r="C3" s="309"/>
      <c r="D3" s="307"/>
      <c r="E3" s="311"/>
    </row>
    <row r="4" spans="1:5" ht="43.5" customHeight="1">
      <c r="A4" s="53"/>
      <c r="B4" s="54"/>
      <c r="C4" s="52" t="s">
        <v>75</v>
      </c>
      <c r="D4" s="63"/>
      <c r="E4" s="11"/>
    </row>
    <row r="5" spans="1:5" ht="39" customHeight="1">
      <c r="A5" s="53">
        <v>2246</v>
      </c>
      <c r="B5" s="54" t="s">
        <v>190</v>
      </c>
      <c r="C5" s="150" t="s">
        <v>339</v>
      </c>
      <c r="D5" s="63">
        <v>1500</v>
      </c>
      <c r="E5" s="68" t="s">
        <v>340</v>
      </c>
    </row>
    <row r="6" spans="1:5" ht="24.75" customHeight="1">
      <c r="A6" s="53"/>
      <c r="B6" s="54"/>
      <c r="C6" s="150"/>
      <c r="D6" s="63"/>
      <c r="E6" s="11"/>
    </row>
    <row r="7" spans="1:5" ht="24.75" customHeight="1">
      <c r="A7" s="53">
        <v>2319</v>
      </c>
      <c r="B7" s="54" t="s">
        <v>190</v>
      </c>
      <c r="C7" s="150" t="s">
        <v>76</v>
      </c>
      <c r="D7" s="63">
        <v>370</v>
      </c>
      <c r="E7" s="11"/>
    </row>
    <row r="8" spans="1:5" ht="24.75" customHeight="1">
      <c r="A8" s="53"/>
      <c r="B8" s="54"/>
      <c r="C8" s="57"/>
      <c r="D8" s="63"/>
      <c r="E8" s="11"/>
    </row>
    <row r="9" spans="1:5" ht="24.75" customHeight="1">
      <c r="A9" s="53"/>
      <c r="B9" s="54"/>
      <c r="C9" s="57"/>
      <c r="D9" s="63"/>
      <c r="E9" s="68"/>
    </row>
    <row r="10" spans="1:5" ht="24.75" customHeight="1">
      <c r="A10" s="53"/>
      <c r="B10" s="54"/>
      <c r="C10" s="58" t="s">
        <v>77</v>
      </c>
      <c r="D10" s="101">
        <f>SUM(D5:D9)</f>
        <v>1870</v>
      </c>
      <c r="E10" s="68"/>
    </row>
    <row r="11" spans="1:5" ht="24.75" customHeight="1">
      <c r="A11" s="53"/>
      <c r="B11" s="54"/>
      <c r="C11" s="57"/>
      <c r="D11" s="63"/>
      <c r="E11" s="68"/>
    </row>
    <row r="12" spans="1:5" ht="24.75" customHeight="1">
      <c r="A12" s="53"/>
      <c r="B12" s="54"/>
      <c r="C12" s="57"/>
      <c r="D12" s="64"/>
      <c r="E12" s="12"/>
    </row>
    <row r="13" spans="1:5" ht="24.75" customHeight="1">
      <c r="A13" s="53"/>
      <c r="B13" s="54"/>
      <c r="C13" s="59" t="s">
        <v>78</v>
      </c>
      <c r="D13" s="63"/>
      <c r="E13" s="12"/>
    </row>
    <row r="14" spans="1:5" ht="24.75" customHeight="1">
      <c r="A14" s="90">
        <v>2321</v>
      </c>
      <c r="B14" s="91" t="s">
        <v>190</v>
      </c>
      <c r="C14" s="92" t="s">
        <v>79</v>
      </c>
      <c r="D14" s="89">
        <v>1940</v>
      </c>
      <c r="E14" s="93" t="s">
        <v>374</v>
      </c>
    </row>
    <row r="15" spans="1:5" ht="24.75" customHeight="1">
      <c r="A15" s="53">
        <v>2324</v>
      </c>
      <c r="B15" s="54" t="s">
        <v>190</v>
      </c>
      <c r="C15" s="57" t="s">
        <v>80</v>
      </c>
      <c r="D15" s="63">
        <v>650</v>
      </c>
      <c r="E15" s="13"/>
    </row>
    <row r="16" spans="1:5" ht="24.75" customHeight="1">
      <c r="A16" s="53"/>
      <c r="B16" s="54"/>
      <c r="C16" s="57"/>
      <c r="D16" s="63"/>
      <c r="E16" s="13"/>
    </row>
    <row r="17" spans="1:5" ht="24.75" customHeight="1">
      <c r="A17" s="53"/>
      <c r="B17" s="54"/>
      <c r="C17" s="58" t="s">
        <v>77</v>
      </c>
      <c r="D17" s="65">
        <f>SUM(D14:D16)</f>
        <v>2590</v>
      </c>
      <c r="E17" s="13"/>
    </row>
    <row r="18" spans="1:5" ht="24.75" customHeight="1">
      <c r="A18" s="53"/>
      <c r="B18" s="54"/>
      <c r="C18" s="60"/>
      <c r="D18" s="65"/>
      <c r="E18" s="13"/>
    </row>
    <row r="19" spans="1:5" ht="24.75" customHeight="1">
      <c r="A19" s="53"/>
      <c r="B19" s="54"/>
      <c r="C19" s="61" t="s">
        <v>81</v>
      </c>
      <c r="D19" s="74">
        <f>SUM(D10,D17)</f>
        <v>4460</v>
      </c>
      <c r="E19" s="13"/>
    </row>
    <row r="20" spans="1:5" s="55" customFormat="1" ht="24.75" customHeight="1" thickBot="1">
      <c r="A20" s="14"/>
      <c r="B20" s="56"/>
      <c r="C20" s="62"/>
      <c r="D20" s="66"/>
      <c r="E20" s="15"/>
    </row>
  </sheetData>
  <sheetProtection/>
  <mergeCells count="5">
    <mergeCell ref="C1:E1"/>
    <mergeCell ref="A2:B3"/>
    <mergeCell ref="D2:D3"/>
    <mergeCell ref="C2:C3"/>
    <mergeCell ref="E2:E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zoomScalePageLayoutView="0" workbookViewId="0" topLeftCell="A1">
      <selection activeCell="H8" sqref="H8"/>
    </sheetView>
  </sheetViews>
  <sheetFormatPr defaultColWidth="9.00390625" defaultRowHeight="34.5" customHeight="1"/>
  <cols>
    <col min="1" max="1" width="11.875" style="38" customWidth="1"/>
    <col min="2" max="2" width="11.75390625" style="1" hidden="1" customWidth="1"/>
    <col min="3" max="3" width="11.75390625" style="40" customWidth="1"/>
    <col min="4" max="4" width="5.00390625" style="39" customWidth="1"/>
    <col min="5" max="5" width="79.125" style="73" customWidth="1"/>
    <col min="6" max="10" width="14.75390625" style="1" customWidth="1"/>
    <col min="11" max="11" width="21.125" style="1" customWidth="1"/>
    <col min="12" max="12" width="15.875" style="1" customWidth="1"/>
    <col min="13" max="13" width="8.75390625" style="1" customWidth="1"/>
    <col min="14" max="16384" width="9.125" style="1" customWidth="1"/>
  </cols>
  <sheetData>
    <row r="1" spans="1:11" s="7" customFormat="1" ht="54.75" customHeight="1" thickBot="1">
      <c r="A1" s="345" t="s">
        <v>188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ht="27.75" customHeight="1">
      <c r="A2" s="346" t="s">
        <v>0</v>
      </c>
      <c r="B2" s="348"/>
      <c r="C2" s="353" t="s">
        <v>345</v>
      </c>
      <c r="D2" s="354"/>
      <c r="E2" s="350" t="s">
        <v>12</v>
      </c>
      <c r="F2" s="348" t="s">
        <v>41</v>
      </c>
      <c r="G2" s="348"/>
      <c r="H2" s="348" t="s">
        <v>42</v>
      </c>
      <c r="I2" s="348" t="s">
        <v>43</v>
      </c>
      <c r="J2" s="348"/>
      <c r="K2" s="352"/>
    </row>
    <row r="3" spans="1:11" ht="39" customHeight="1">
      <c r="A3" s="347"/>
      <c r="B3" s="349"/>
      <c r="C3" s="355"/>
      <c r="D3" s="356"/>
      <c r="E3" s="351"/>
      <c r="F3" s="2" t="s">
        <v>44</v>
      </c>
      <c r="G3" s="2" t="s">
        <v>45</v>
      </c>
      <c r="H3" s="349"/>
      <c r="I3" s="2" t="s">
        <v>147</v>
      </c>
      <c r="J3" s="69" t="s">
        <v>46</v>
      </c>
      <c r="K3" s="3" t="s">
        <v>47</v>
      </c>
    </row>
    <row r="4" spans="1:11" ht="21" customHeight="1" thickBot="1">
      <c r="A4" s="4" t="s">
        <v>1</v>
      </c>
      <c r="B4" s="5"/>
      <c r="C4" s="365">
        <v>2</v>
      </c>
      <c r="D4" s="366"/>
      <c r="E4" s="72">
        <v>3</v>
      </c>
      <c r="F4" s="5">
        <v>4</v>
      </c>
      <c r="G4" s="5">
        <v>5</v>
      </c>
      <c r="H4" s="5">
        <v>6</v>
      </c>
      <c r="I4" s="5">
        <v>7</v>
      </c>
      <c r="J4" s="70">
        <v>8</v>
      </c>
      <c r="K4" s="6">
        <v>9</v>
      </c>
    </row>
    <row r="5" spans="1:11" s="7" customFormat="1" ht="49.5" customHeight="1">
      <c r="A5" s="163">
        <v>1</v>
      </c>
      <c r="B5" s="164"/>
      <c r="C5" s="165">
        <v>2269</v>
      </c>
      <c r="D5" s="166" t="s">
        <v>190</v>
      </c>
      <c r="E5" s="167" t="s">
        <v>225</v>
      </c>
      <c r="F5" s="168" t="s">
        <v>85</v>
      </c>
      <c r="G5" s="168" t="s">
        <v>86</v>
      </c>
      <c r="H5" s="169">
        <v>12.988</v>
      </c>
      <c r="I5" s="169">
        <v>12.988</v>
      </c>
      <c r="J5" s="170"/>
      <c r="K5" s="171"/>
    </row>
    <row r="6" spans="1:11" s="7" customFormat="1" ht="49.5" customHeight="1">
      <c r="A6" s="172">
        <v>2</v>
      </c>
      <c r="B6" s="173"/>
      <c r="C6" s="165">
        <v>2278</v>
      </c>
      <c r="D6" s="166" t="s">
        <v>190</v>
      </c>
      <c r="E6" s="167" t="s">
        <v>224</v>
      </c>
      <c r="F6" s="158" t="s">
        <v>15</v>
      </c>
      <c r="G6" s="158" t="s">
        <v>87</v>
      </c>
      <c r="H6" s="155">
        <v>10.12</v>
      </c>
      <c r="I6" s="156"/>
      <c r="J6" s="155">
        <v>10.12</v>
      </c>
      <c r="K6" s="174"/>
    </row>
    <row r="7" spans="1:11" s="7" customFormat="1" ht="49.5" customHeight="1">
      <c r="A7" s="172">
        <v>3</v>
      </c>
      <c r="B7" s="229"/>
      <c r="C7" s="165" t="s">
        <v>422</v>
      </c>
      <c r="D7" s="166"/>
      <c r="E7" s="167" t="s">
        <v>391</v>
      </c>
      <c r="F7" s="158" t="s">
        <v>427</v>
      </c>
      <c r="G7" s="158" t="s">
        <v>428</v>
      </c>
      <c r="H7" s="155">
        <v>1.67</v>
      </c>
      <c r="I7" s="156"/>
      <c r="J7" s="155"/>
      <c r="K7" s="177">
        <v>1.67</v>
      </c>
    </row>
    <row r="8" spans="1:11" s="7" customFormat="1" ht="49.5" customHeight="1">
      <c r="A8" s="172">
        <v>4</v>
      </c>
      <c r="B8" s="173"/>
      <c r="C8" s="165">
        <v>2278</v>
      </c>
      <c r="D8" s="166" t="s">
        <v>190</v>
      </c>
      <c r="E8" s="175" t="s">
        <v>419</v>
      </c>
      <c r="F8" s="158" t="s">
        <v>87</v>
      </c>
      <c r="G8" s="158" t="s">
        <v>88</v>
      </c>
      <c r="H8" s="155">
        <v>2.24</v>
      </c>
      <c r="I8" s="156"/>
      <c r="J8" s="155">
        <v>2.24</v>
      </c>
      <c r="K8" s="174"/>
    </row>
    <row r="9" spans="1:11" s="7" customFormat="1" ht="49.5" customHeight="1">
      <c r="A9" s="172">
        <v>5</v>
      </c>
      <c r="B9" s="173"/>
      <c r="C9" s="165">
        <v>2280</v>
      </c>
      <c r="D9" s="166" t="s">
        <v>190</v>
      </c>
      <c r="E9" s="176" t="s">
        <v>226</v>
      </c>
      <c r="F9" s="158" t="s">
        <v>15</v>
      </c>
      <c r="G9" s="158" t="s">
        <v>89</v>
      </c>
      <c r="H9" s="156">
        <v>8.038</v>
      </c>
      <c r="I9" s="156"/>
      <c r="J9" s="156">
        <v>8.038</v>
      </c>
      <c r="K9" s="174"/>
    </row>
    <row r="10" spans="1:11" s="7" customFormat="1" ht="89.25" customHeight="1">
      <c r="A10" s="163">
        <v>6</v>
      </c>
      <c r="B10" s="173"/>
      <c r="C10" s="165">
        <v>2288</v>
      </c>
      <c r="D10" s="166" t="s">
        <v>190</v>
      </c>
      <c r="E10" s="185" t="s">
        <v>423</v>
      </c>
      <c r="F10" s="158" t="s">
        <v>15</v>
      </c>
      <c r="G10" s="158" t="s">
        <v>90</v>
      </c>
      <c r="H10" s="155">
        <v>10.23</v>
      </c>
      <c r="I10" s="156"/>
      <c r="J10" s="155">
        <v>10.23</v>
      </c>
      <c r="K10" s="174"/>
    </row>
    <row r="11" spans="1:12" s="7" customFormat="1" ht="49.5" customHeight="1">
      <c r="A11" s="172">
        <v>7</v>
      </c>
      <c r="B11" s="173"/>
      <c r="C11" s="165">
        <v>2294</v>
      </c>
      <c r="D11" s="166" t="s">
        <v>190</v>
      </c>
      <c r="E11" s="176" t="s">
        <v>227</v>
      </c>
      <c r="F11" s="158" t="s">
        <v>15</v>
      </c>
      <c r="G11" s="158" t="s">
        <v>418</v>
      </c>
      <c r="H11" s="155">
        <v>5.4</v>
      </c>
      <c r="I11" s="156"/>
      <c r="J11" s="156"/>
      <c r="K11" s="177">
        <v>5.4</v>
      </c>
      <c r="L11" s="152"/>
    </row>
    <row r="12" spans="1:11" s="7" customFormat="1" ht="49.5" customHeight="1">
      <c r="A12" s="316">
        <v>8</v>
      </c>
      <c r="B12" s="173"/>
      <c r="C12" s="320">
        <v>2295</v>
      </c>
      <c r="D12" s="324" t="s">
        <v>190</v>
      </c>
      <c r="E12" s="336" t="s">
        <v>288</v>
      </c>
      <c r="F12" s="158" t="s">
        <v>15</v>
      </c>
      <c r="G12" s="158" t="s">
        <v>38</v>
      </c>
      <c r="H12" s="156">
        <v>4.705</v>
      </c>
      <c r="I12" s="156"/>
      <c r="J12" s="156">
        <v>4.705</v>
      </c>
      <c r="K12" s="174"/>
    </row>
    <row r="13" spans="1:11" s="7" customFormat="1" ht="49.5" customHeight="1">
      <c r="A13" s="317"/>
      <c r="B13" s="173"/>
      <c r="C13" s="321"/>
      <c r="D13" s="325"/>
      <c r="E13" s="327"/>
      <c r="F13" s="158" t="s">
        <v>38</v>
      </c>
      <c r="G13" s="158" t="s">
        <v>125</v>
      </c>
      <c r="H13" s="156">
        <v>10.246</v>
      </c>
      <c r="I13" s="156"/>
      <c r="J13" s="156">
        <v>10.246</v>
      </c>
      <c r="K13" s="174"/>
    </row>
    <row r="14" spans="1:11" s="7" customFormat="1" ht="49.5" customHeight="1">
      <c r="A14" s="178">
        <v>9</v>
      </c>
      <c r="B14" s="173"/>
      <c r="C14" s="179">
        <v>2304</v>
      </c>
      <c r="D14" s="180" t="s">
        <v>190</v>
      </c>
      <c r="E14" s="181" t="s">
        <v>229</v>
      </c>
      <c r="F14" s="158" t="s">
        <v>15</v>
      </c>
      <c r="G14" s="158" t="s">
        <v>130</v>
      </c>
      <c r="H14" s="156">
        <v>5.579</v>
      </c>
      <c r="I14" s="156"/>
      <c r="J14" s="156">
        <v>5.579</v>
      </c>
      <c r="K14" s="174"/>
    </row>
    <row r="15" spans="1:11" s="7" customFormat="1" ht="48" customHeight="1">
      <c r="A15" s="316">
        <v>10</v>
      </c>
      <c r="B15" s="173"/>
      <c r="C15" s="320">
        <v>2303</v>
      </c>
      <c r="D15" s="324" t="s">
        <v>190</v>
      </c>
      <c r="E15" s="326" t="s">
        <v>228</v>
      </c>
      <c r="F15" s="361" t="s">
        <v>15</v>
      </c>
      <c r="G15" s="361" t="s">
        <v>132</v>
      </c>
      <c r="H15" s="357">
        <v>5.893</v>
      </c>
      <c r="I15" s="357"/>
      <c r="J15" s="357">
        <v>5.893</v>
      </c>
      <c r="K15" s="359"/>
    </row>
    <row r="16" spans="1:11" s="7" customFormat="1" ht="12.75" customHeight="1" hidden="1">
      <c r="A16" s="317"/>
      <c r="B16" s="173"/>
      <c r="C16" s="321"/>
      <c r="D16" s="325"/>
      <c r="E16" s="327"/>
      <c r="F16" s="362"/>
      <c r="G16" s="363"/>
      <c r="H16" s="364"/>
      <c r="I16" s="358"/>
      <c r="J16" s="364"/>
      <c r="K16" s="360"/>
    </row>
    <row r="17" spans="1:11" s="7" customFormat="1" ht="49.5" customHeight="1">
      <c r="A17" s="172">
        <v>11</v>
      </c>
      <c r="B17" s="173"/>
      <c r="C17" s="182">
        <v>2296</v>
      </c>
      <c r="D17" s="183" t="s">
        <v>190</v>
      </c>
      <c r="E17" s="176" t="s">
        <v>230</v>
      </c>
      <c r="F17" s="158" t="s">
        <v>15</v>
      </c>
      <c r="G17" s="158" t="s">
        <v>91</v>
      </c>
      <c r="H17" s="156">
        <v>2.539</v>
      </c>
      <c r="I17" s="156"/>
      <c r="J17" s="156"/>
      <c r="K17" s="174">
        <v>2.539</v>
      </c>
    </row>
    <row r="18" spans="1:11" s="7" customFormat="1" ht="48" customHeight="1">
      <c r="A18" s="316">
        <v>12</v>
      </c>
      <c r="B18" s="173"/>
      <c r="C18" s="320">
        <v>2297</v>
      </c>
      <c r="D18" s="324" t="s">
        <v>190</v>
      </c>
      <c r="E18" s="326" t="s">
        <v>309</v>
      </c>
      <c r="F18" s="361" t="s">
        <v>15</v>
      </c>
      <c r="G18" s="361" t="s">
        <v>131</v>
      </c>
      <c r="H18" s="357">
        <v>12.571</v>
      </c>
      <c r="I18" s="357"/>
      <c r="J18" s="357">
        <v>12.571</v>
      </c>
      <c r="K18" s="359"/>
    </row>
    <row r="19" spans="1:11" s="7" customFormat="1" ht="49.5" customHeight="1" hidden="1">
      <c r="A19" s="317"/>
      <c r="B19" s="173">
        <v>48105</v>
      </c>
      <c r="C19" s="321"/>
      <c r="D19" s="325" t="s">
        <v>190</v>
      </c>
      <c r="E19" s="327"/>
      <c r="F19" s="362"/>
      <c r="G19" s="363"/>
      <c r="H19" s="358"/>
      <c r="I19" s="358"/>
      <c r="J19" s="358"/>
      <c r="K19" s="360"/>
    </row>
    <row r="20" spans="1:11" s="7" customFormat="1" ht="49.5" customHeight="1">
      <c r="A20" s="318">
        <v>13</v>
      </c>
      <c r="B20" s="328"/>
      <c r="C20" s="332">
        <v>2298</v>
      </c>
      <c r="D20" s="334" t="s">
        <v>190</v>
      </c>
      <c r="E20" s="330" t="s">
        <v>231</v>
      </c>
      <c r="F20" s="158" t="s">
        <v>15</v>
      </c>
      <c r="G20" s="158" t="s">
        <v>93</v>
      </c>
      <c r="H20" s="155">
        <v>1.42</v>
      </c>
      <c r="I20" s="156"/>
      <c r="J20" s="156"/>
      <c r="K20" s="155">
        <v>1.42</v>
      </c>
    </row>
    <row r="21" spans="1:11" s="7" customFormat="1" ht="49.5" customHeight="1">
      <c r="A21" s="319"/>
      <c r="B21" s="329"/>
      <c r="C21" s="333"/>
      <c r="D21" s="335"/>
      <c r="E21" s="331"/>
      <c r="F21" s="158" t="s">
        <v>92</v>
      </c>
      <c r="G21" s="158" t="s">
        <v>94</v>
      </c>
      <c r="H21" s="155">
        <v>0.87</v>
      </c>
      <c r="I21" s="156"/>
      <c r="J21" s="156"/>
      <c r="K21" s="155">
        <v>0.87</v>
      </c>
    </row>
    <row r="22" spans="1:11" s="7" customFormat="1" ht="49.5" customHeight="1">
      <c r="A22" s="172">
        <v>14</v>
      </c>
      <c r="B22" s="173"/>
      <c r="C22" s="165">
        <v>2287</v>
      </c>
      <c r="D22" s="166" t="s">
        <v>190</v>
      </c>
      <c r="E22" s="184" t="s">
        <v>420</v>
      </c>
      <c r="F22" s="158" t="s">
        <v>15</v>
      </c>
      <c r="G22" s="158" t="s">
        <v>95</v>
      </c>
      <c r="H22" s="156">
        <v>14.124</v>
      </c>
      <c r="I22" s="156"/>
      <c r="J22" s="156">
        <v>14.124</v>
      </c>
      <c r="K22" s="174"/>
    </row>
    <row r="23" spans="1:11" s="7" customFormat="1" ht="49.5" customHeight="1">
      <c r="A23" s="172">
        <v>15</v>
      </c>
      <c r="B23" s="173"/>
      <c r="C23" s="165">
        <v>2283</v>
      </c>
      <c r="D23" s="166" t="s">
        <v>190</v>
      </c>
      <c r="E23" s="176" t="s">
        <v>232</v>
      </c>
      <c r="F23" s="158" t="s">
        <v>15</v>
      </c>
      <c r="G23" s="158" t="s">
        <v>96</v>
      </c>
      <c r="H23" s="156">
        <v>3.807</v>
      </c>
      <c r="I23" s="156"/>
      <c r="J23" s="156">
        <v>3.807</v>
      </c>
      <c r="K23" s="174"/>
    </row>
    <row r="24" spans="1:11" s="7" customFormat="1" ht="49.5" customHeight="1">
      <c r="A24" s="172">
        <v>16</v>
      </c>
      <c r="B24" s="173"/>
      <c r="C24" s="165">
        <v>2284</v>
      </c>
      <c r="D24" s="166" t="s">
        <v>190</v>
      </c>
      <c r="E24" s="185" t="s">
        <v>421</v>
      </c>
      <c r="F24" s="158" t="s">
        <v>15</v>
      </c>
      <c r="G24" s="158" t="s">
        <v>343</v>
      </c>
      <c r="H24" s="155">
        <v>7.952</v>
      </c>
      <c r="I24" s="156"/>
      <c r="J24" s="155">
        <v>7.952</v>
      </c>
      <c r="K24" s="174"/>
    </row>
    <row r="25" spans="1:11" s="7" customFormat="1" ht="49.5" customHeight="1">
      <c r="A25" s="172">
        <v>17</v>
      </c>
      <c r="B25" s="173"/>
      <c r="C25" s="165">
        <v>2285</v>
      </c>
      <c r="D25" s="166" t="s">
        <v>190</v>
      </c>
      <c r="E25" s="176" t="s">
        <v>233</v>
      </c>
      <c r="F25" s="158" t="s">
        <v>15</v>
      </c>
      <c r="G25" s="158" t="s">
        <v>97</v>
      </c>
      <c r="H25" s="156">
        <v>6.302</v>
      </c>
      <c r="I25" s="156"/>
      <c r="J25" s="156">
        <v>6.302</v>
      </c>
      <c r="K25" s="174"/>
    </row>
    <row r="26" spans="1:11" s="7" customFormat="1" ht="49.5" customHeight="1">
      <c r="A26" s="172">
        <v>18</v>
      </c>
      <c r="B26" s="173"/>
      <c r="C26" s="165">
        <v>2273</v>
      </c>
      <c r="D26" s="166" t="s">
        <v>190</v>
      </c>
      <c r="E26" s="176" t="s">
        <v>234</v>
      </c>
      <c r="F26" s="158" t="s">
        <v>98</v>
      </c>
      <c r="G26" s="158" t="s">
        <v>99</v>
      </c>
      <c r="H26" s="156">
        <v>2.628</v>
      </c>
      <c r="I26" s="156"/>
      <c r="J26" s="156">
        <v>2.628</v>
      </c>
      <c r="K26" s="174"/>
    </row>
    <row r="27" spans="1:11" s="7" customFormat="1" ht="49.5" customHeight="1">
      <c r="A27" s="172">
        <v>19</v>
      </c>
      <c r="B27" s="173"/>
      <c r="C27" s="165">
        <v>2271</v>
      </c>
      <c r="D27" s="166" t="s">
        <v>190</v>
      </c>
      <c r="E27" s="176" t="s">
        <v>235</v>
      </c>
      <c r="F27" s="158" t="s">
        <v>100</v>
      </c>
      <c r="G27" s="158" t="s">
        <v>101</v>
      </c>
      <c r="H27" s="156">
        <v>0.553</v>
      </c>
      <c r="I27" s="156"/>
      <c r="J27" s="156">
        <v>0.553</v>
      </c>
      <c r="K27" s="174"/>
    </row>
    <row r="28" spans="1:11" s="7" customFormat="1" ht="49.5" customHeight="1">
      <c r="A28" s="172">
        <v>20</v>
      </c>
      <c r="B28" s="173"/>
      <c r="C28" s="165">
        <v>2107</v>
      </c>
      <c r="D28" s="166" t="s">
        <v>190</v>
      </c>
      <c r="E28" s="176" t="s">
        <v>236</v>
      </c>
      <c r="F28" s="158" t="s">
        <v>102</v>
      </c>
      <c r="G28" s="158" t="s">
        <v>103</v>
      </c>
      <c r="H28" s="156">
        <v>5.764</v>
      </c>
      <c r="I28" s="156"/>
      <c r="J28" s="156">
        <v>5.764</v>
      </c>
      <c r="K28" s="174"/>
    </row>
    <row r="29" spans="1:11" s="7" customFormat="1" ht="49.5" customHeight="1">
      <c r="A29" s="172">
        <v>21</v>
      </c>
      <c r="B29" s="173"/>
      <c r="C29" s="165">
        <v>2270</v>
      </c>
      <c r="D29" s="166" t="s">
        <v>190</v>
      </c>
      <c r="E29" s="176" t="s">
        <v>237</v>
      </c>
      <c r="F29" s="158" t="s">
        <v>15</v>
      </c>
      <c r="G29" s="158" t="s">
        <v>104</v>
      </c>
      <c r="H29" s="156">
        <v>5.648</v>
      </c>
      <c r="I29" s="156"/>
      <c r="J29" s="156">
        <v>5.648</v>
      </c>
      <c r="K29" s="174"/>
    </row>
    <row r="30" spans="1:11" s="7" customFormat="1" ht="49.5" customHeight="1">
      <c r="A30" s="172">
        <v>22</v>
      </c>
      <c r="B30" s="173"/>
      <c r="C30" s="165">
        <v>2276</v>
      </c>
      <c r="D30" s="166" t="s">
        <v>190</v>
      </c>
      <c r="E30" s="176" t="s">
        <v>238</v>
      </c>
      <c r="F30" s="158" t="s">
        <v>15</v>
      </c>
      <c r="G30" s="158" t="s">
        <v>105</v>
      </c>
      <c r="H30" s="156">
        <v>4.675</v>
      </c>
      <c r="I30" s="156"/>
      <c r="J30" s="156"/>
      <c r="K30" s="174">
        <v>4.675</v>
      </c>
    </row>
    <row r="31" spans="1:11" s="7" customFormat="1" ht="49.5" customHeight="1">
      <c r="A31" s="172">
        <v>23</v>
      </c>
      <c r="B31" s="173"/>
      <c r="C31" s="165">
        <v>2300</v>
      </c>
      <c r="D31" s="166" t="s">
        <v>190</v>
      </c>
      <c r="E31" s="176" t="s">
        <v>240</v>
      </c>
      <c r="F31" s="158" t="s">
        <v>15</v>
      </c>
      <c r="G31" s="158" t="s">
        <v>106</v>
      </c>
      <c r="H31" s="155">
        <v>1.9</v>
      </c>
      <c r="I31" s="156"/>
      <c r="J31" s="155">
        <v>1.9</v>
      </c>
      <c r="K31" s="174"/>
    </row>
    <row r="32" spans="1:11" s="7" customFormat="1" ht="49.5" customHeight="1">
      <c r="A32" s="186">
        <v>24</v>
      </c>
      <c r="B32" s="187"/>
      <c r="C32" s="179">
        <v>2272</v>
      </c>
      <c r="D32" s="188" t="s">
        <v>190</v>
      </c>
      <c r="E32" s="189" t="s">
        <v>239</v>
      </c>
      <c r="F32" s="158" t="s">
        <v>107</v>
      </c>
      <c r="G32" s="158" t="s">
        <v>108</v>
      </c>
      <c r="H32" s="155">
        <v>30.539</v>
      </c>
      <c r="I32" s="156"/>
      <c r="J32" s="155">
        <v>30.539</v>
      </c>
      <c r="K32" s="174"/>
    </row>
    <row r="33" spans="1:11" s="7" customFormat="1" ht="49.5" customHeight="1" hidden="1">
      <c r="A33" s="190">
        <v>24</v>
      </c>
      <c r="B33" s="191"/>
      <c r="C33" s="165">
        <v>2282</v>
      </c>
      <c r="D33" s="166" t="s">
        <v>190</v>
      </c>
      <c r="E33" s="192"/>
      <c r="F33" s="193"/>
      <c r="G33" s="193"/>
      <c r="H33" s="194"/>
      <c r="I33" s="194"/>
      <c r="J33" s="194"/>
      <c r="K33" s="195"/>
    </row>
    <row r="34" spans="1:11" s="7" customFormat="1" ht="49.5" customHeight="1">
      <c r="A34" s="172">
        <v>25</v>
      </c>
      <c r="B34" s="173"/>
      <c r="C34" s="165">
        <v>2109</v>
      </c>
      <c r="D34" s="166" t="s">
        <v>190</v>
      </c>
      <c r="E34" s="176" t="s">
        <v>241</v>
      </c>
      <c r="F34" s="158" t="s">
        <v>15</v>
      </c>
      <c r="G34" s="158" t="s">
        <v>109</v>
      </c>
      <c r="H34" s="156">
        <v>3.242</v>
      </c>
      <c r="I34" s="156"/>
      <c r="J34" s="156">
        <v>3.242</v>
      </c>
      <c r="K34" s="174"/>
    </row>
    <row r="35" spans="1:11" s="7" customFormat="1" ht="49.5" customHeight="1">
      <c r="A35" s="172">
        <v>26</v>
      </c>
      <c r="B35" s="173"/>
      <c r="C35" s="165">
        <v>2274</v>
      </c>
      <c r="D35" s="166" t="s">
        <v>190</v>
      </c>
      <c r="E35" s="176" t="s">
        <v>242</v>
      </c>
      <c r="F35" s="158" t="s">
        <v>15</v>
      </c>
      <c r="G35" s="158" t="s">
        <v>110</v>
      </c>
      <c r="H35" s="156">
        <v>2.286</v>
      </c>
      <c r="I35" s="156"/>
      <c r="J35" s="156">
        <v>2.286</v>
      </c>
      <c r="K35" s="174"/>
    </row>
    <row r="36" spans="1:11" s="7" customFormat="1" ht="49.5" customHeight="1">
      <c r="A36" s="172">
        <v>27</v>
      </c>
      <c r="B36" s="173"/>
      <c r="C36" s="165">
        <v>2275</v>
      </c>
      <c r="D36" s="166" t="s">
        <v>190</v>
      </c>
      <c r="E36" s="176" t="s">
        <v>243</v>
      </c>
      <c r="F36" s="158" t="s">
        <v>15</v>
      </c>
      <c r="G36" s="158" t="s">
        <v>111</v>
      </c>
      <c r="H36" s="156">
        <v>7.694</v>
      </c>
      <c r="I36" s="156"/>
      <c r="J36" s="156">
        <v>7.694</v>
      </c>
      <c r="K36" s="174"/>
    </row>
    <row r="37" spans="1:11" s="7" customFormat="1" ht="49.5" customHeight="1">
      <c r="A37" s="339">
        <v>28</v>
      </c>
      <c r="B37" s="173"/>
      <c r="C37" s="367">
        <v>2114</v>
      </c>
      <c r="D37" s="369" t="s">
        <v>190</v>
      </c>
      <c r="E37" s="371" t="s">
        <v>244</v>
      </c>
      <c r="F37" s="158" t="s">
        <v>15</v>
      </c>
      <c r="G37" s="158" t="s">
        <v>412</v>
      </c>
      <c r="H37" s="156">
        <v>0.609</v>
      </c>
      <c r="I37" s="156"/>
      <c r="J37" s="156"/>
      <c r="K37" s="196">
        <v>0.609</v>
      </c>
    </row>
    <row r="38" spans="1:11" s="7" customFormat="1" ht="49.5" customHeight="1">
      <c r="A38" s="340"/>
      <c r="B38" s="173"/>
      <c r="C38" s="368"/>
      <c r="D38" s="370"/>
      <c r="E38" s="372"/>
      <c r="F38" s="158" t="s">
        <v>112</v>
      </c>
      <c r="G38" s="158" t="s">
        <v>113</v>
      </c>
      <c r="H38" s="155">
        <v>5.56</v>
      </c>
      <c r="I38" s="156"/>
      <c r="J38" s="156"/>
      <c r="K38" s="155">
        <v>5.56</v>
      </c>
    </row>
    <row r="39" spans="1:11" s="7" customFormat="1" ht="49.5" customHeight="1">
      <c r="A39" s="172">
        <v>29</v>
      </c>
      <c r="B39" s="173"/>
      <c r="C39" s="165">
        <v>2111</v>
      </c>
      <c r="D39" s="166" t="s">
        <v>190</v>
      </c>
      <c r="E39" s="176" t="s">
        <v>245</v>
      </c>
      <c r="F39" s="158" t="s">
        <v>114</v>
      </c>
      <c r="G39" s="158" t="s">
        <v>115</v>
      </c>
      <c r="H39" s="155">
        <v>1.25</v>
      </c>
      <c r="I39" s="156"/>
      <c r="J39" s="156"/>
      <c r="K39" s="155">
        <v>1.25</v>
      </c>
    </row>
    <row r="40" spans="1:11" s="7" customFormat="1" ht="49.5" customHeight="1">
      <c r="A40" s="172">
        <v>30</v>
      </c>
      <c r="B40" s="173"/>
      <c r="C40" s="165">
        <v>2123</v>
      </c>
      <c r="D40" s="166" t="s">
        <v>190</v>
      </c>
      <c r="E40" s="176" t="s">
        <v>246</v>
      </c>
      <c r="F40" s="158" t="s">
        <v>116</v>
      </c>
      <c r="G40" s="158" t="s">
        <v>117</v>
      </c>
      <c r="H40" s="155">
        <v>7.9</v>
      </c>
      <c r="I40" s="156"/>
      <c r="J40" s="155">
        <v>7.9</v>
      </c>
      <c r="K40" s="174"/>
    </row>
    <row r="41" spans="1:11" s="7" customFormat="1" ht="49.5" customHeight="1">
      <c r="A41" s="316">
        <v>31</v>
      </c>
      <c r="B41" s="173"/>
      <c r="C41" s="320">
        <v>2299</v>
      </c>
      <c r="D41" s="324" t="s">
        <v>190</v>
      </c>
      <c r="E41" s="326" t="s">
        <v>247</v>
      </c>
      <c r="F41" s="158" t="s">
        <v>15</v>
      </c>
      <c r="G41" s="158" t="s">
        <v>118</v>
      </c>
      <c r="H41" s="155">
        <v>2.9</v>
      </c>
      <c r="I41" s="156"/>
      <c r="J41" s="197"/>
      <c r="K41" s="155">
        <v>2.9</v>
      </c>
    </row>
    <row r="42" spans="1:11" s="7" customFormat="1" ht="49.5" customHeight="1">
      <c r="A42" s="317"/>
      <c r="B42" s="173"/>
      <c r="C42" s="321"/>
      <c r="D42" s="325"/>
      <c r="E42" s="327"/>
      <c r="F42" s="158" t="s">
        <v>141</v>
      </c>
      <c r="G42" s="158" t="s">
        <v>142</v>
      </c>
      <c r="H42" s="156">
        <v>1.644</v>
      </c>
      <c r="I42" s="156"/>
      <c r="J42" s="156"/>
      <c r="K42" s="174">
        <v>1.644</v>
      </c>
    </row>
    <row r="43" spans="1:11" s="7" customFormat="1" ht="49.5" customHeight="1">
      <c r="A43" s="172">
        <v>32</v>
      </c>
      <c r="B43" s="173"/>
      <c r="C43" s="165">
        <v>2125</v>
      </c>
      <c r="D43" s="166" t="s">
        <v>190</v>
      </c>
      <c r="E43" s="176" t="s">
        <v>248</v>
      </c>
      <c r="F43" s="158" t="s">
        <v>15</v>
      </c>
      <c r="G43" s="158" t="s">
        <v>119</v>
      </c>
      <c r="H43" s="156">
        <v>6.625</v>
      </c>
      <c r="I43" s="156"/>
      <c r="J43" s="156"/>
      <c r="K43" s="174">
        <v>6.625</v>
      </c>
    </row>
    <row r="44" spans="1:11" s="7" customFormat="1" ht="49.5" customHeight="1">
      <c r="A44" s="172">
        <v>33</v>
      </c>
      <c r="B44" s="173"/>
      <c r="C44" s="165">
        <v>2301</v>
      </c>
      <c r="D44" s="166" t="s">
        <v>190</v>
      </c>
      <c r="E44" s="176" t="s">
        <v>249</v>
      </c>
      <c r="F44" s="158" t="s">
        <v>15</v>
      </c>
      <c r="G44" s="158" t="s">
        <v>120</v>
      </c>
      <c r="H44" s="156">
        <v>3.747</v>
      </c>
      <c r="I44" s="156"/>
      <c r="J44" s="156">
        <v>3.747</v>
      </c>
      <c r="K44" s="174"/>
    </row>
    <row r="45" spans="1:11" s="7" customFormat="1" ht="49.5" customHeight="1">
      <c r="A45" s="172">
        <v>34</v>
      </c>
      <c r="B45" s="173"/>
      <c r="C45" s="165">
        <v>2302</v>
      </c>
      <c r="D45" s="166" t="s">
        <v>190</v>
      </c>
      <c r="E45" s="176" t="s">
        <v>250</v>
      </c>
      <c r="F45" s="158" t="s">
        <v>15</v>
      </c>
      <c r="G45" s="158" t="s">
        <v>121</v>
      </c>
      <c r="H45" s="155">
        <v>4.94</v>
      </c>
      <c r="I45" s="156"/>
      <c r="J45" s="155">
        <v>4.94</v>
      </c>
      <c r="K45" s="174"/>
    </row>
    <row r="46" spans="1:11" s="7" customFormat="1" ht="49.5" customHeight="1">
      <c r="A46" s="316">
        <v>35</v>
      </c>
      <c r="B46" s="173"/>
      <c r="C46" s="320">
        <v>2129</v>
      </c>
      <c r="D46" s="322" t="s">
        <v>190</v>
      </c>
      <c r="E46" s="326" t="s">
        <v>251</v>
      </c>
      <c r="F46" s="158" t="s">
        <v>122</v>
      </c>
      <c r="G46" s="158" t="s">
        <v>146</v>
      </c>
      <c r="H46" s="174">
        <v>10.786</v>
      </c>
      <c r="I46" s="156"/>
      <c r="J46" s="158"/>
      <c r="K46" s="174">
        <v>10.786</v>
      </c>
    </row>
    <row r="47" spans="1:11" s="7" customFormat="1" ht="0.75" customHeight="1">
      <c r="A47" s="317"/>
      <c r="B47" s="173"/>
      <c r="C47" s="321"/>
      <c r="D47" s="323"/>
      <c r="E47" s="327"/>
      <c r="F47" s="158"/>
      <c r="G47" s="158"/>
      <c r="H47" s="156"/>
      <c r="I47" s="156"/>
      <c r="J47" s="156"/>
      <c r="K47" s="174"/>
    </row>
    <row r="48" spans="1:11" s="7" customFormat="1" ht="49.5" customHeight="1">
      <c r="A48" s="316">
        <v>36</v>
      </c>
      <c r="B48" s="343"/>
      <c r="C48" s="320">
        <v>2286</v>
      </c>
      <c r="D48" s="322" t="s">
        <v>190</v>
      </c>
      <c r="E48" s="344" t="s">
        <v>252</v>
      </c>
      <c r="F48" s="158" t="s">
        <v>15</v>
      </c>
      <c r="G48" s="158" t="s">
        <v>123</v>
      </c>
      <c r="H48" s="155">
        <v>1.8</v>
      </c>
      <c r="I48" s="156"/>
      <c r="J48" s="156"/>
      <c r="K48" s="155">
        <v>1.8</v>
      </c>
    </row>
    <row r="49" spans="1:11" s="7" customFormat="1" ht="49.5" customHeight="1">
      <c r="A49" s="317"/>
      <c r="B49" s="343"/>
      <c r="C49" s="321"/>
      <c r="D49" s="323"/>
      <c r="E49" s="344"/>
      <c r="F49" s="158" t="s">
        <v>124</v>
      </c>
      <c r="G49" s="158" t="s">
        <v>344</v>
      </c>
      <c r="H49" s="155">
        <v>2</v>
      </c>
      <c r="I49" s="156"/>
      <c r="J49" s="156"/>
      <c r="K49" s="155">
        <v>2</v>
      </c>
    </row>
    <row r="50" spans="1:11" s="7" customFormat="1" ht="49.5" customHeight="1">
      <c r="A50" s="172">
        <v>37</v>
      </c>
      <c r="B50" s="173"/>
      <c r="C50" s="165">
        <v>2305</v>
      </c>
      <c r="D50" s="166" t="s">
        <v>190</v>
      </c>
      <c r="E50" s="176" t="s">
        <v>253</v>
      </c>
      <c r="F50" s="158" t="s">
        <v>15</v>
      </c>
      <c r="G50" s="158" t="s">
        <v>126</v>
      </c>
      <c r="H50" s="156">
        <v>2.218</v>
      </c>
      <c r="I50" s="156"/>
      <c r="J50" s="156">
        <v>2.218</v>
      </c>
      <c r="K50" s="174"/>
    </row>
    <row r="51" spans="1:11" s="7" customFormat="1" ht="49.5" customHeight="1">
      <c r="A51" s="316">
        <v>38</v>
      </c>
      <c r="B51" s="343"/>
      <c r="C51" s="320">
        <v>2306</v>
      </c>
      <c r="D51" s="322" t="s">
        <v>190</v>
      </c>
      <c r="E51" s="344" t="s">
        <v>291</v>
      </c>
      <c r="F51" s="158" t="s">
        <v>15</v>
      </c>
      <c r="G51" s="158" t="s">
        <v>127</v>
      </c>
      <c r="H51" s="156">
        <v>3.741</v>
      </c>
      <c r="I51" s="156"/>
      <c r="J51" s="156">
        <v>3.741</v>
      </c>
      <c r="K51" s="174"/>
    </row>
    <row r="52" spans="1:11" s="7" customFormat="1" ht="49.5" customHeight="1">
      <c r="A52" s="317"/>
      <c r="B52" s="343"/>
      <c r="C52" s="321"/>
      <c r="D52" s="323"/>
      <c r="E52" s="344"/>
      <c r="F52" s="158" t="s">
        <v>128</v>
      </c>
      <c r="G52" s="158" t="s">
        <v>129</v>
      </c>
      <c r="H52" s="156">
        <v>10.187</v>
      </c>
      <c r="I52" s="156"/>
      <c r="J52" s="156">
        <v>10.187</v>
      </c>
      <c r="K52" s="174"/>
    </row>
    <row r="53" spans="1:11" s="7" customFormat="1" ht="49.5" customHeight="1">
      <c r="A53" s="172">
        <v>39</v>
      </c>
      <c r="B53" s="173"/>
      <c r="C53" s="165">
        <v>2308</v>
      </c>
      <c r="D53" s="166" t="s">
        <v>190</v>
      </c>
      <c r="E53" s="176" t="s">
        <v>254</v>
      </c>
      <c r="F53" s="158" t="s">
        <v>15</v>
      </c>
      <c r="G53" s="158" t="s">
        <v>133</v>
      </c>
      <c r="H53" s="156">
        <v>2.871</v>
      </c>
      <c r="I53" s="156"/>
      <c r="J53" s="158"/>
      <c r="K53" s="174">
        <v>2.871</v>
      </c>
    </row>
    <row r="54" spans="1:11" s="7" customFormat="1" ht="49.5" customHeight="1">
      <c r="A54" s="172">
        <v>40</v>
      </c>
      <c r="B54" s="173"/>
      <c r="C54" s="165">
        <v>2307</v>
      </c>
      <c r="D54" s="166" t="s">
        <v>190</v>
      </c>
      <c r="E54" s="176" t="s">
        <v>296</v>
      </c>
      <c r="F54" s="158" t="s">
        <v>15</v>
      </c>
      <c r="G54" s="158" t="s">
        <v>132</v>
      </c>
      <c r="H54" s="156">
        <v>5.893</v>
      </c>
      <c r="I54" s="156"/>
      <c r="J54" s="156">
        <v>5.893</v>
      </c>
      <c r="K54" s="174"/>
    </row>
    <row r="55" spans="1:11" s="7" customFormat="1" ht="49.5" customHeight="1">
      <c r="A55" s="339">
        <v>41</v>
      </c>
      <c r="B55" s="341"/>
      <c r="C55" s="312">
        <v>2314</v>
      </c>
      <c r="D55" s="314" t="s">
        <v>190</v>
      </c>
      <c r="E55" s="342" t="s">
        <v>134</v>
      </c>
      <c r="F55" s="155" t="s">
        <v>135</v>
      </c>
      <c r="G55" s="155" t="s">
        <v>137</v>
      </c>
      <c r="H55" s="155">
        <v>4.722</v>
      </c>
      <c r="I55" s="198"/>
      <c r="J55" s="198"/>
      <c r="K55" s="155">
        <v>4.722</v>
      </c>
    </row>
    <row r="56" spans="1:11" s="7" customFormat="1" ht="49.5" customHeight="1">
      <c r="A56" s="340"/>
      <c r="B56" s="341"/>
      <c r="C56" s="313"/>
      <c r="D56" s="315"/>
      <c r="E56" s="342"/>
      <c r="F56" s="155" t="s">
        <v>136</v>
      </c>
      <c r="G56" s="155" t="s">
        <v>138</v>
      </c>
      <c r="H56" s="155">
        <v>0.82</v>
      </c>
      <c r="I56" s="198"/>
      <c r="J56" s="198"/>
      <c r="K56" s="155">
        <v>0.82</v>
      </c>
    </row>
    <row r="57" spans="1:11" s="7" customFormat="1" ht="49.5" customHeight="1">
      <c r="A57" s="172">
        <v>42</v>
      </c>
      <c r="B57" s="173"/>
      <c r="C57" s="165">
        <v>2312</v>
      </c>
      <c r="D57" s="199" t="s">
        <v>190</v>
      </c>
      <c r="E57" s="176" t="s">
        <v>295</v>
      </c>
      <c r="F57" s="158" t="s">
        <v>15</v>
      </c>
      <c r="G57" s="158" t="s">
        <v>139</v>
      </c>
      <c r="H57" s="156">
        <v>5.002</v>
      </c>
      <c r="I57" s="156"/>
      <c r="J57" s="156">
        <v>5.002</v>
      </c>
      <c r="K57" s="174"/>
    </row>
    <row r="58" spans="1:11" s="7" customFormat="1" ht="49.5" customHeight="1">
      <c r="A58" s="172">
        <v>43</v>
      </c>
      <c r="B58" s="173"/>
      <c r="C58" s="165">
        <v>2313</v>
      </c>
      <c r="D58" s="199" t="s">
        <v>190</v>
      </c>
      <c r="E58" s="176" t="s">
        <v>294</v>
      </c>
      <c r="F58" s="158" t="s">
        <v>15</v>
      </c>
      <c r="G58" s="158" t="s">
        <v>140</v>
      </c>
      <c r="H58" s="156">
        <v>0.721</v>
      </c>
      <c r="I58" s="156"/>
      <c r="J58" s="156">
        <v>0.721</v>
      </c>
      <c r="K58" s="174"/>
    </row>
    <row r="59" spans="1:11" s="7" customFormat="1" ht="49.5" customHeight="1">
      <c r="A59" s="172">
        <v>44</v>
      </c>
      <c r="B59" s="173"/>
      <c r="C59" s="165">
        <v>2311</v>
      </c>
      <c r="D59" s="199" t="s">
        <v>190</v>
      </c>
      <c r="E59" s="176" t="s">
        <v>292</v>
      </c>
      <c r="F59" s="158" t="s">
        <v>15</v>
      </c>
      <c r="G59" s="157">
        <v>2.52</v>
      </c>
      <c r="H59" s="155">
        <v>2.52</v>
      </c>
      <c r="I59" s="156"/>
      <c r="J59" s="156"/>
      <c r="K59" s="177">
        <v>2.52</v>
      </c>
    </row>
    <row r="60" spans="1:11" s="7" customFormat="1" ht="49.5" customHeight="1">
      <c r="A60" s="172">
        <v>45</v>
      </c>
      <c r="B60" s="173"/>
      <c r="C60" s="165">
        <v>2310</v>
      </c>
      <c r="D60" s="199" t="s">
        <v>190</v>
      </c>
      <c r="E60" s="176" t="s">
        <v>255</v>
      </c>
      <c r="F60" s="158" t="s">
        <v>15</v>
      </c>
      <c r="G60" s="158" t="s">
        <v>143</v>
      </c>
      <c r="H60" s="156">
        <v>3.909</v>
      </c>
      <c r="I60" s="156"/>
      <c r="J60" s="156">
        <v>3.909</v>
      </c>
      <c r="K60" s="174"/>
    </row>
    <row r="61" spans="1:11" s="7" customFormat="1" ht="49.5" customHeight="1">
      <c r="A61" s="172">
        <v>46</v>
      </c>
      <c r="B61" s="173"/>
      <c r="C61" s="165">
        <v>2315</v>
      </c>
      <c r="D61" s="199" t="s">
        <v>190</v>
      </c>
      <c r="E61" s="176" t="s">
        <v>293</v>
      </c>
      <c r="F61" s="158" t="s">
        <v>15</v>
      </c>
      <c r="G61" s="158" t="s">
        <v>144</v>
      </c>
      <c r="H61" s="155">
        <v>0.64</v>
      </c>
      <c r="I61" s="156"/>
      <c r="J61" s="155">
        <v>0.64</v>
      </c>
      <c r="K61" s="174"/>
    </row>
    <row r="62" spans="1:11" s="7" customFormat="1" ht="49.5" customHeight="1">
      <c r="A62" s="172">
        <v>47</v>
      </c>
      <c r="B62" s="173"/>
      <c r="C62" s="165">
        <v>2316</v>
      </c>
      <c r="D62" s="199" t="s">
        <v>190</v>
      </c>
      <c r="E62" s="176" t="s">
        <v>256</v>
      </c>
      <c r="F62" s="158" t="s">
        <v>15</v>
      </c>
      <c r="G62" s="158" t="s">
        <v>145</v>
      </c>
      <c r="H62" s="155">
        <v>2.4</v>
      </c>
      <c r="I62" s="156"/>
      <c r="J62" s="156"/>
      <c r="K62" s="155">
        <v>2.4</v>
      </c>
    </row>
    <row r="63" spans="1:11" s="7" customFormat="1" ht="49.5" customHeight="1" thickBot="1">
      <c r="A63" s="337" t="s">
        <v>148</v>
      </c>
      <c r="B63" s="338"/>
      <c r="C63" s="338"/>
      <c r="D63" s="338"/>
      <c r="E63" s="338"/>
      <c r="F63" s="338"/>
      <c r="G63" s="338"/>
      <c r="H63" s="200">
        <f>SUM(H5:H62)</f>
        <v>287.0279999999999</v>
      </c>
      <c r="I63" s="200">
        <f>SUM(I5:I62)</f>
        <v>12.988</v>
      </c>
      <c r="J63" s="200">
        <f>SUM(J5:J62)</f>
        <v>210.95899999999997</v>
      </c>
      <c r="K63" s="201">
        <f>SUM(K5:K62)</f>
        <v>63.080999999999996</v>
      </c>
    </row>
    <row r="64" spans="5:11" ht="48" customHeight="1" thickBot="1">
      <c r="E64" s="85"/>
      <c r="F64" s="86"/>
      <c r="G64" s="86"/>
      <c r="H64" s="86"/>
      <c r="I64" s="86"/>
      <c r="J64" s="86"/>
      <c r="K64" s="87"/>
    </row>
    <row r="65" spans="5:11" ht="49.5" customHeight="1" hidden="1">
      <c r="E65" s="80"/>
      <c r="F65" s="81"/>
      <c r="G65" s="81"/>
      <c r="H65" s="82"/>
      <c r="I65" s="83"/>
      <c r="J65" s="83"/>
      <c r="K65" s="84"/>
    </row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</sheetData>
  <sheetProtection/>
  <mergeCells count="66">
    <mergeCell ref="A37:A38"/>
    <mergeCell ref="C37:C38"/>
    <mergeCell ref="D37:D38"/>
    <mergeCell ref="E37:E38"/>
    <mergeCell ref="J15:J16"/>
    <mergeCell ref="K15:K16"/>
    <mergeCell ref="F18:F19"/>
    <mergeCell ref="G18:G19"/>
    <mergeCell ref="H18:H19"/>
    <mergeCell ref="I18:I19"/>
    <mergeCell ref="H2:H3"/>
    <mergeCell ref="I2:K2"/>
    <mergeCell ref="C2:D3"/>
    <mergeCell ref="J18:J19"/>
    <mergeCell ref="K18:K19"/>
    <mergeCell ref="F15:F16"/>
    <mergeCell ref="G15:G16"/>
    <mergeCell ref="H15:H16"/>
    <mergeCell ref="I15:I16"/>
    <mergeCell ref="C4:D4"/>
    <mergeCell ref="E55:E56"/>
    <mergeCell ref="B48:B49"/>
    <mergeCell ref="E48:E49"/>
    <mergeCell ref="B51:B52"/>
    <mergeCell ref="E51:E52"/>
    <mergeCell ref="A1:K1"/>
    <mergeCell ref="A2:A3"/>
    <mergeCell ref="B2:B3"/>
    <mergeCell ref="E2:E3"/>
    <mergeCell ref="F2:G2"/>
    <mergeCell ref="C12:C13"/>
    <mergeCell ref="D12:D13"/>
    <mergeCell ref="A12:A13"/>
    <mergeCell ref="E12:E13"/>
    <mergeCell ref="A63:G63"/>
    <mergeCell ref="A55:A56"/>
    <mergeCell ref="A51:A52"/>
    <mergeCell ref="A48:A49"/>
    <mergeCell ref="B55:B56"/>
    <mergeCell ref="C15:C16"/>
    <mergeCell ref="D15:D16"/>
    <mergeCell ref="E15:E16"/>
    <mergeCell ref="B20:B21"/>
    <mergeCell ref="E20:E21"/>
    <mergeCell ref="C20:C21"/>
    <mergeCell ref="D20:D21"/>
    <mergeCell ref="C18:C19"/>
    <mergeCell ref="D18:D19"/>
    <mergeCell ref="E18:E19"/>
    <mergeCell ref="D51:D52"/>
    <mergeCell ref="C41:C42"/>
    <mergeCell ref="D41:D42"/>
    <mergeCell ref="E41:E42"/>
    <mergeCell ref="C46:C47"/>
    <mergeCell ref="D46:D47"/>
    <mergeCell ref="E46:E47"/>
    <mergeCell ref="C55:C56"/>
    <mergeCell ref="D55:D56"/>
    <mergeCell ref="A15:A16"/>
    <mergeCell ref="A18:A19"/>
    <mergeCell ref="A41:A42"/>
    <mergeCell ref="A46:A47"/>
    <mergeCell ref="A20:A21"/>
    <mergeCell ref="C48:C49"/>
    <mergeCell ref="D48:D49"/>
    <mergeCell ref="C51:C52"/>
  </mergeCells>
  <printOptions/>
  <pageMargins left="0.55" right="0.14" top="0.8" bottom="1" header="0.5" footer="0.5"/>
  <pageSetup horizontalDpi="300" verticalDpi="300" orientation="portrait" paperSize="9" scale="42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96" zoomScaleSheetLayoutView="96" zoomScalePageLayoutView="0" workbookViewId="0" topLeftCell="A44">
      <selection activeCell="E55" sqref="E55"/>
    </sheetView>
  </sheetViews>
  <sheetFormatPr defaultColWidth="9.00390625" defaultRowHeight="34.5" customHeight="1"/>
  <cols>
    <col min="1" max="1" width="7.25390625" style="10" customWidth="1"/>
    <col min="2" max="2" width="11.125" style="10" hidden="1" customWidth="1"/>
    <col min="3" max="3" width="11.125" style="10" customWidth="1"/>
    <col min="4" max="4" width="3.875" style="10" customWidth="1"/>
    <col min="5" max="5" width="62.375" style="48" customWidth="1"/>
    <col min="6" max="11" width="14.75390625" style="10" customWidth="1"/>
    <col min="12" max="12" width="15.875" style="10" customWidth="1"/>
    <col min="13" max="13" width="79.875" style="9" customWidth="1"/>
    <col min="14" max="16384" width="9.125" style="9" customWidth="1"/>
  </cols>
  <sheetData>
    <row r="1" spans="1:13" ht="34.5" customHeight="1" thickBot="1">
      <c r="A1" s="406" t="s">
        <v>177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75"/>
      <c r="M1" s="8"/>
    </row>
    <row r="2" spans="1:12" s="42" customFormat="1" ht="19.5" customHeight="1">
      <c r="A2" s="407" t="s">
        <v>0</v>
      </c>
      <c r="B2" s="397"/>
      <c r="C2" s="399" t="s">
        <v>346</v>
      </c>
      <c r="D2" s="400"/>
      <c r="E2" s="397" t="s">
        <v>12</v>
      </c>
      <c r="F2" s="397" t="s">
        <v>41</v>
      </c>
      <c r="G2" s="397"/>
      <c r="H2" s="397" t="s">
        <v>42</v>
      </c>
      <c r="I2" s="99"/>
      <c r="J2" s="397" t="s">
        <v>43</v>
      </c>
      <c r="K2" s="398"/>
      <c r="L2" s="76"/>
    </row>
    <row r="3" spans="1:12" s="42" customFormat="1" ht="30.75" customHeight="1" thickBot="1">
      <c r="A3" s="408"/>
      <c r="B3" s="405"/>
      <c r="C3" s="401"/>
      <c r="D3" s="402"/>
      <c r="E3" s="405"/>
      <c r="F3" s="43" t="s">
        <v>44</v>
      </c>
      <c r="G3" s="43" t="s">
        <v>45</v>
      </c>
      <c r="H3" s="405"/>
      <c r="I3" s="43" t="s">
        <v>147</v>
      </c>
      <c r="J3" s="43" t="s">
        <v>46</v>
      </c>
      <c r="K3" s="44" t="s">
        <v>47</v>
      </c>
      <c r="L3" s="76" t="s">
        <v>347</v>
      </c>
    </row>
    <row r="4" spans="1:12" s="42" customFormat="1" ht="34.5" customHeight="1" thickBot="1">
      <c r="A4" s="49" t="s">
        <v>1</v>
      </c>
      <c r="B4" s="50"/>
      <c r="C4" s="403" t="s">
        <v>2</v>
      </c>
      <c r="D4" s="404"/>
      <c r="E4" s="50" t="s">
        <v>48</v>
      </c>
      <c r="F4" s="50" t="s">
        <v>3</v>
      </c>
      <c r="G4" s="50" t="s">
        <v>4</v>
      </c>
      <c r="H4" s="50" t="s">
        <v>5</v>
      </c>
      <c r="I4" s="50" t="s">
        <v>6</v>
      </c>
      <c r="J4" s="50" t="s">
        <v>7</v>
      </c>
      <c r="K4" s="51" t="s">
        <v>402</v>
      </c>
      <c r="L4" s="76"/>
    </row>
    <row r="5" spans="1:12" ht="49.5" customHeight="1">
      <c r="A5" s="388">
        <v>1</v>
      </c>
      <c r="B5" s="202"/>
      <c r="C5" s="375" t="s">
        <v>310</v>
      </c>
      <c r="D5" s="373" t="s">
        <v>190</v>
      </c>
      <c r="E5" s="373" t="s">
        <v>257</v>
      </c>
      <c r="F5" s="203" t="s">
        <v>15</v>
      </c>
      <c r="G5" s="204" t="s">
        <v>356</v>
      </c>
      <c r="H5" s="205">
        <v>1.84</v>
      </c>
      <c r="I5" s="205"/>
      <c r="J5" s="205">
        <v>1.84</v>
      </c>
      <c r="K5" s="206"/>
      <c r="L5" s="46"/>
    </row>
    <row r="6" spans="1:12" ht="49.5" customHeight="1">
      <c r="A6" s="374"/>
      <c r="B6" s="202"/>
      <c r="C6" s="374"/>
      <c r="D6" s="374"/>
      <c r="E6" s="373"/>
      <c r="F6" s="203" t="s">
        <v>357</v>
      </c>
      <c r="G6" s="203" t="s">
        <v>149</v>
      </c>
      <c r="H6" s="206">
        <v>5.975</v>
      </c>
      <c r="I6" s="206"/>
      <c r="J6" s="206">
        <v>5.975</v>
      </c>
      <c r="K6" s="206"/>
      <c r="L6" s="46"/>
    </row>
    <row r="7" spans="1:12" ht="49.5" customHeight="1">
      <c r="A7" s="388">
        <v>2</v>
      </c>
      <c r="B7" s="202"/>
      <c r="C7" s="375" t="s">
        <v>311</v>
      </c>
      <c r="D7" s="373" t="s">
        <v>190</v>
      </c>
      <c r="E7" s="373" t="s">
        <v>258</v>
      </c>
      <c r="F7" s="203" t="s">
        <v>15</v>
      </c>
      <c r="G7" s="203" t="s">
        <v>358</v>
      </c>
      <c r="H7" s="205">
        <v>1.81</v>
      </c>
      <c r="I7" s="205"/>
      <c r="J7" s="205">
        <v>1.81</v>
      </c>
      <c r="K7" s="206"/>
      <c r="L7" s="46"/>
    </row>
    <row r="8" spans="1:12" ht="49.5" customHeight="1">
      <c r="A8" s="374"/>
      <c r="B8" s="202"/>
      <c r="C8" s="374"/>
      <c r="D8" s="374"/>
      <c r="E8" s="374"/>
      <c r="F8" s="207" t="s">
        <v>359</v>
      </c>
      <c r="G8" s="203" t="s">
        <v>150</v>
      </c>
      <c r="H8" s="205">
        <v>3.66</v>
      </c>
      <c r="I8" s="205"/>
      <c r="J8" s="205">
        <v>3.66</v>
      </c>
      <c r="K8" s="206"/>
      <c r="L8" s="46"/>
    </row>
    <row r="9" spans="1:12" ht="49.5" customHeight="1">
      <c r="A9" s="318">
        <v>3</v>
      </c>
      <c r="B9" s="395"/>
      <c r="C9" s="379">
        <v>2200</v>
      </c>
      <c r="D9" s="328" t="s">
        <v>190</v>
      </c>
      <c r="E9" s="376" t="s">
        <v>259</v>
      </c>
      <c r="F9" s="203" t="s">
        <v>355</v>
      </c>
      <c r="G9" s="203" t="s">
        <v>354</v>
      </c>
      <c r="H9" s="205">
        <v>2.37</v>
      </c>
      <c r="I9" s="205"/>
      <c r="J9" s="205">
        <v>2.37</v>
      </c>
      <c r="K9" s="206"/>
      <c r="L9" s="46"/>
    </row>
    <row r="10" spans="1:12" ht="49.5" customHeight="1">
      <c r="A10" s="384"/>
      <c r="B10" s="395"/>
      <c r="C10" s="380"/>
      <c r="D10" s="382" t="s">
        <v>190</v>
      </c>
      <c r="E10" s="377" t="s">
        <v>259</v>
      </c>
      <c r="F10" s="203" t="s">
        <v>151</v>
      </c>
      <c r="G10" s="203" t="s">
        <v>152</v>
      </c>
      <c r="H10" s="206">
        <v>2.552</v>
      </c>
      <c r="I10" s="206"/>
      <c r="J10" s="206">
        <v>2.552</v>
      </c>
      <c r="K10" s="206"/>
      <c r="L10" s="46"/>
    </row>
    <row r="11" spans="1:12" ht="49.5" customHeight="1">
      <c r="A11" s="385"/>
      <c r="B11" s="208"/>
      <c r="C11" s="381"/>
      <c r="D11" s="383"/>
      <c r="E11" s="378"/>
      <c r="F11" s="203" t="s">
        <v>376</v>
      </c>
      <c r="G11" s="203" t="s">
        <v>377</v>
      </c>
      <c r="H11" s="205">
        <v>1.43</v>
      </c>
      <c r="I11" s="205"/>
      <c r="J11" s="205">
        <v>1.43</v>
      </c>
      <c r="K11" s="206"/>
      <c r="L11" s="46"/>
    </row>
    <row r="12" spans="1:12" ht="49.5" customHeight="1">
      <c r="A12" s="204">
        <v>4</v>
      </c>
      <c r="B12" s="202"/>
      <c r="C12" s="209" t="s">
        <v>312</v>
      </c>
      <c r="D12" s="210" t="s">
        <v>190</v>
      </c>
      <c r="E12" s="211" t="s">
        <v>260</v>
      </c>
      <c r="F12" s="203" t="s">
        <v>15</v>
      </c>
      <c r="G12" s="203" t="s">
        <v>153</v>
      </c>
      <c r="H12" s="206">
        <v>6.309</v>
      </c>
      <c r="I12" s="206"/>
      <c r="J12" s="206">
        <v>6.309</v>
      </c>
      <c r="K12" s="206"/>
      <c r="L12" s="46"/>
    </row>
    <row r="13" spans="1:12" ht="49.5" customHeight="1">
      <c r="A13" s="204">
        <v>5</v>
      </c>
      <c r="B13" s="202"/>
      <c r="C13" s="209" t="s">
        <v>313</v>
      </c>
      <c r="D13" s="210" t="s">
        <v>190</v>
      </c>
      <c r="E13" s="211" t="s">
        <v>261</v>
      </c>
      <c r="F13" s="203" t="s">
        <v>154</v>
      </c>
      <c r="G13" s="203" t="s">
        <v>155</v>
      </c>
      <c r="H13" s="206">
        <v>0.429</v>
      </c>
      <c r="I13" s="206"/>
      <c r="J13" s="212"/>
      <c r="K13" s="206">
        <v>0.429</v>
      </c>
      <c r="L13" s="46"/>
    </row>
    <row r="14" spans="1:12" ht="49.5" customHeight="1">
      <c r="A14" s="204">
        <v>6</v>
      </c>
      <c r="B14" s="202"/>
      <c r="C14" s="209" t="s">
        <v>314</v>
      </c>
      <c r="D14" s="210" t="s">
        <v>190</v>
      </c>
      <c r="E14" s="211" t="s">
        <v>262</v>
      </c>
      <c r="F14" s="203" t="s">
        <v>15</v>
      </c>
      <c r="G14" s="203" t="s">
        <v>156</v>
      </c>
      <c r="H14" s="206">
        <v>1.754</v>
      </c>
      <c r="I14" s="206"/>
      <c r="J14" s="206">
        <v>1.754</v>
      </c>
      <c r="K14" s="204"/>
      <c r="L14" s="45"/>
    </row>
    <row r="15" spans="1:12" ht="65.25" customHeight="1">
      <c r="A15" s="204">
        <v>7</v>
      </c>
      <c r="B15" s="202"/>
      <c r="C15" s="209" t="s">
        <v>315</v>
      </c>
      <c r="D15" s="210" t="s">
        <v>190</v>
      </c>
      <c r="E15" s="213" t="s">
        <v>263</v>
      </c>
      <c r="F15" s="203" t="s">
        <v>15</v>
      </c>
      <c r="G15" s="203" t="s">
        <v>373</v>
      </c>
      <c r="H15" s="205">
        <v>7</v>
      </c>
      <c r="I15" s="205"/>
      <c r="J15" s="205">
        <v>7</v>
      </c>
      <c r="K15" s="206"/>
      <c r="L15" s="46"/>
    </row>
    <row r="16" spans="1:12" ht="49.5" customHeight="1">
      <c r="A16" s="204">
        <v>8</v>
      </c>
      <c r="B16" s="202"/>
      <c r="C16" s="209" t="s">
        <v>316</v>
      </c>
      <c r="D16" s="210" t="s">
        <v>190</v>
      </c>
      <c r="E16" s="211" t="s">
        <v>264</v>
      </c>
      <c r="F16" s="203" t="s">
        <v>15</v>
      </c>
      <c r="G16" s="203" t="s">
        <v>157</v>
      </c>
      <c r="H16" s="206">
        <v>8.171</v>
      </c>
      <c r="I16" s="206"/>
      <c r="J16" s="206">
        <v>8.171</v>
      </c>
      <c r="K16" s="206"/>
      <c r="L16" s="46"/>
    </row>
    <row r="17" spans="1:12" ht="49.5" customHeight="1">
      <c r="A17" s="204">
        <v>9</v>
      </c>
      <c r="B17" s="202"/>
      <c r="C17" s="209" t="s">
        <v>317</v>
      </c>
      <c r="D17" s="210" t="s">
        <v>190</v>
      </c>
      <c r="E17" s="211" t="s">
        <v>265</v>
      </c>
      <c r="F17" s="203" t="s">
        <v>15</v>
      </c>
      <c r="G17" s="203" t="s">
        <v>158</v>
      </c>
      <c r="H17" s="206">
        <v>6.612</v>
      </c>
      <c r="I17" s="206"/>
      <c r="J17" s="206"/>
      <c r="K17" s="206">
        <v>6.612</v>
      </c>
      <c r="L17" s="46"/>
    </row>
    <row r="18" spans="1:12" ht="49.5" customHeight="1">
      <c r="A18" s="204">
        <v>10</v>
      </c>
      <c r="B18" s="202"/>
      <c r="C18" s="209" t="s">
        <v>318</v>
      </c>
      <c r="D18" s="210" t="s">
        <v>190</v>
      </c>
      <c r="E18" s="211" t="s">
        <v>266</v>
      </c>
      <c r="F18" s="203" t="s">
        <v>352</v>
      </c>
      <c r="G18" s="203" t="s">
        <v>159</v>
      </c>
      <c r="H18" s="206">
        <v>6.306</v>
      </c>
      <c r="I18" s="206"/>
      <c r="J18" s="206">
        <v>6.306</v>
      </c>
      <c r="K18" s="206"/>
      <c r="L18" s="46"/>
    </row>
    <row r="19" spans="1:12" ht="68.25" customHeight="1">
      <c r="A19" s="204">
        <v>11</v>
      </c>
      <c r="B19" s="202"/>
      <c r="C19" s="209" t="s">
        <v>319</v>
      </c>
      <c r="D19" s="210" t="s">
        <v>190</v>
      </c>
      <c r="E19" s="213" t="s">
        <v>283</v>
      </c>
      <c r="F19" s="203" t="s">
        <v>375</v>
      </c>
      <c r="G19" s="203" t="s">
        <v>160</v>
      </c>
      <c r="H19" s="206">
        <v>4.035</v>
      </c>
      <c r="I19" s="206"/>
      <c r="J19" s="206"/>
      <c r="K19" s="206">
        <v>4.035</v>
      </c>
      <c r="L19" s="46"/>
    </row>
    <row r="20" spans="1:12" ht="49.5" customHeight="1">
      <c r="A20" s="204">
        <v>12</v>
      </c>
      <c r="B20" s="202">
        <v>22377</v>
      </c>
      <c r="C20" s="209" t="s">
        <v>320</v>
      </c>
      <c r="D20" s="210" t="s">
        <v>190</v>
      </c>
      <c r="E20" s="213" t="s">
        <v>337</v>
      </c>
      <c r="F20" s="203" t="s">
        <v>15</v>
      </c>
      <c r="G20" s="203" t="s">
        <v>161</v>
      </c>
      <c r="H20" s="205">
        <v>10.38</v>
      </c>
      <c r="I20" s="205"/>
      <c r="J20" s="205">
        <v>10.38</v>
      </c>
      <c r="K20" s="206"/>
      <c r="L20" s="46"/>
    </row>
    <row r="21" spans="1:12" ht="49.5" customHeight="1">
      <c r="A21" s="204">
        <v>13</v>
      </c>
      <c r="B21" s="203"/>
      <c r="C21" s="209" t="s">
        <v>321</v>
      </c>
      <c r="D21" s="210" t="s">
        <v>190</v>
      </c>
      <c r="E21" s="213" t="s">
        <v>338</v>
      </c>
      <c r="F21" s="203" t="s">
        <v>15</v>
      </c>
      <c r="G21" s="203" t="s">
        <v>162</v>
      </c>
      <c r="H21" s="206">
        <v>0.378</v>
      </c>
      <c r="I21" s="206"/>
      <c r="J21" s="206">
        <v>0.378</v>
      </c>
      <c r="K21" s="206"/>
      <c r="L21" s="46"/>
    </row>
    <row r="22" spans="1:12" ht="49.5" customHeight="1">
      <c r="A22" s="204">
        <v>14</v>
      </c>
      <c r="B22" s="202"/>
      <c r="C22" s="209" t="s">
        <v>322</v>
      </c>
      <c r="D22" s="210" t="s">
        <v>190</v>
      </c>
      <c r="E22" s="211" t="s">
        <v>267</v>
      </c>
      <c r="F22" s="203" t="s">
        <v>351</v>
      </c>
      <c r="G22" s="203" t="s">
        <v>163</v>
      </c>
      <c r="H22" s="206">
        <v>2.949</v>
      </c>
      <c r="I22" s="206"/>
      <c r="J22" s="206"/>
      <c r="K22" s="206">
        <v>2.949</v>
      </c>
      <c r="L22" s="46"/>
    </row>
    <row r="23" spans="1:12" ht="49.5" customHeight="1">
      <c r="A23" s="204">
        <v>15</v>
      </c>
      <c r="B23" s="202"/>
      <c r="C23" s="209" t="s">
        <v>323</v>
      </c>
      <c r="D23" s="210" t="s">
        <v>190</v>
      </c>
      <c r="E23" s="211" t="s">
        <v>268</v>
      </c>
      <c r="F23" s="203" t="s">
        <v>15</v>
      </c>
      <c r="G23" s="203" t="s">
        <v>164</v>
      </c>
      <c r="H23" s="206">
        <v>3.784</v>
      </c>
      <c r="I23" s="206"/>
      <c r="J23" s="206">
        <v>3.784</v>
      </c>
      <c r="K23" s="206"/>
      <c r="L23" s="46"/>
    </row>
    <row r="24" spans="1:12" ht="49.5" customHeight="1">
      <c r="A24" s="204">
        <v>16</v>
      </c>
      <c r="B24" s="202"/>
      <c r="C24" s="209" t="s">
        <v>324</v>
      </c>
      <c r="D24" s="210" t="s">
        <v>190</v>
      </c>
      <c r="E24" s="211" t="s">
        <v>269</v>
      </c>
      <c r="F24" s="203" t="s">
        <v>15</v>
      </c>
      <c r="G24" s="203" t="s">
        <v>165</v>
      </c>
      <c r="H24" s="206">
        <v>7.267</v>
      </c>
      <c r="I24" s="206"/>
      <c r="J24" s="203"/>
      <c r="K24" s="206">
        <v>7.267</v>
      </c>
      <c r="L24" s="46"/>
    </row>
    <row r="25" spans="1:12" ht="49.5" customHeight="1">
      <c r="A25" s="396">
        <v>17</v>
      </c>
      <c r="B25" s="202"/>
      <c r="C25" s="416" t="s">
        <v>325</v>
      </c>
      <c r="D25" s="418" t="s">
        <v>190</v>
      </c>
      <c r="E25" s="415" t="s">
        <v>270</v>
      </c>
      <c r="F25" s="203" t="s">
        <v>366</v>
      </c>
      <c r="G25" s="203" t="s">
        <v>367</v>
      </c>
      <c r="H25" s="205">
        <v>1.34</v>
      </c>
      <c r="I25" s="205"/>
      <c r="J25" s="205">
        <v>1.34</v>
      </c>
      <c r="K25" s="206"/>
      <c r="L25" s="46"/>
    </row>
    <row r="26" spans="1:12" ht="50.25" customHeight="1">
      <c r="A26" s="363"/>
      <c r="B26" s="202"/>
      <c r="C26" s="417"/>
      <c r="D26" s="419"/>
      <c r="E26" s="363"/>
      <c r="F26" s="203" t="s">
        <v>368</v>
      </c>
      <c r="G26" s="203" t="s">
        <v>369</v>
      </c>
      <c r="H26" s="206">
        <v>5.607</v>
      </c>
      <c r="I26" s="206"/>
      <c r="J26" s="206">
        <v>5.607</v>
      </c>
      <c r="K26" s="206"/>
      <c r="L26" s="46"/>
    </row>
    <row r="27" spans="1:12" ht="49.5" customHeight="1">
      <c r="A27" s="204">
        <v>18</v>
      </c>
      <c r="B27" s="202"/>
      <c r="C27" s="209" t="s">
        <v>326</v>
      </c>
      <c r="D27" s="210" t="s">
        <v>190</v>
      </c>
      <c r="E27" s="211" t="s">
        <v>271</v>
      </c>
      <c r="F27" s="203" t="s">
        <v>185</v>
      </c>
      <c r="G27" s="203" t="s">
        <v>166</v>
      </c>
      <c r="H27" s="206">
        <v>3.328</v>
      </c>
      <c r="I27" s="206"/>
      <c r="J27" s="206">
        <v>3.328</v>
      </c>
      <c r="K27" s="206"/>
      <c r="L27" s="46"/>
    </row>
    <row r="28" spans="1:12" ht="49.5" customHeight="1">
      <c r="A28" s="204">
        <v>19</v>
      </c>
      <c r="B28" s="202"/>
      <c r="C28" s="209" t="s">
        <v>327</v>
      </c>
      <c r="D28" s="210" t="s">
        <v>190</v>
      </c>
      <c r="E28" s="211" t="s">
        <v>272</v>
      </c>
      <c r="F28" s="203" t="s">
        <v>15</v>
      </c>
      <c r="G28" s="203" t="s">
        <v>167</v>
      </c>
      <c r="H28" s="206">
        <v>5.246</v>
      </c>
      <c r="I28" s="206"/>
      <c r="J28" s="206"/>
      <c r="K28" s="206">
        <v>5.246</v>
      </c>
      <c r="L28" s="46"/>
    </row>
    <row r="29" spans="1:12" ht="49.5" customHeight="1">
      <c r="A29" s="204">
        <v>20</v>
      </c>
      <c r="B29" s="202"/>
      <c r="C29" s="209" t="s">
        <v>328</v>
      </c>
      <c r="D29" s="210" t="s">
        <v>190</v>
      </c>
      <c r="E29" s="211" t="s">
        <v>273</v>
      </c>
      <c r="F29" s="203" t="s">
        <v>15</v>
      </c>
      <c r="G29" s="203" t="s">
        <v>168</v>
      </c>
      <c r="H29" s="206">
        <v>2.758</v>
      </c>
      <c r="I29" s="206"/>
      <c r="J29" s="206">
        <v>2.758</v>
      </c>
      <c r="K29" s="206"/>
      <c r="L29" s="46"/>
    </row>
    <row r="30" spans="1:12" ht="49.5" customHeight="1">
      <c r="A30" s="318">
        <v>21</v>
      </c>
      <c r="B30" s="202"/>
      <c r="C30" s="391" t="s">
        <v>329</v>
      </c>
      <c r="D30" s="389" t="s">
        <v>190</v>
      </c>
      <c r="E30" s="389" t="s">
        <v>274</v>
      </c>
      <c r="F30" s="203" t="s">
        <v>15</v>
      </c>
      <c r="G30" s="203" t="s">
        <v>370</v>
      </c>
      <c r="H30" s="205">
        <v>1.1</v>
      </c>
      <c r="I30" s="205"/>
      <c r="J30" s="205">
        <v>1.1</v>
      </c>
      <c r="K30" s="206"/>
      <c r="L30" s="46"/>
    </row>
    <row r="31" spans="1:12" ht="49.5" customHeight="1">
      <c r="A31" s="422"/>
      <c r="B31" s="202"/>
      <c r="C31" s="390"/>
      <c r="D31" s="414"/>
      <c r="E31" s="390"/>
      <c r="F31" s="203" t="s">
        <v>371</v>
      </c>
      <c r="G31" s="203" t="s">
        <v>372</v>
      </c>
      <c r="H31" s="205">
        <v>1.7</v>
      </c>
      <c r="I31" s="205"/>
      <c r="J31" s="205">
        <v>1.7</v>
      </c>
      <c r="K31" s="206"/>
      <c r="L31" s="46"/>
    </row>
    <row r="32" spans="1:12" ht="49.5" customHeight="1">
      <c r="A32" s="204">
        <v>22</v>
      </c>
      <c r="B32" s="202"/>
      <c r="C32" s="209" t="s">
        <v>330</v>
      </c>
      <c r="D32" s="210" t="s">
        <v>190</v>
      </c>
      <c r="E32" s="211" t="s">
        <v>290</v>
      </c>
      <c r="F32" s="203" t="s">
        <v>169</v>
      </c>
      <c r="G32" s="203" t="s">
        <v>170</v>
      </c>
      <c r="H32" s="206">
        <v>1.372</v>
      </c>
      <c r="I32" s="206"/>
      <c r="J32" s="206">
        <v>1.372</v>
      </c>
      <c r="K32" s="206"/>
      <c r="L32" s="46"/>
    </row>
    <row r="33" spans="1:13" ht="48.75" customHeight="1">
      <c r="A33" s="204">
        <v>23</v>
      </c>
      <c r="B33" s="202"/>
      <c r="C33" s="209" t="s">
        <v>331</v>
      </c>
      <c r="D33" s="210" t="s">
        <v>190</v>
      </c>
      <c r="E33" s="211" t="s">
        <v>275</v>
      </c>
      <c r="F33" s="203" t="s">
        <v>15</v>
      </c>
      <c r="G33" s="203" t="s">
        <v>353</v>
      </c>
      <c r="H33" s="206">
        <v>3.524</v>
      </c>
      <c r="I33" s="206"/>
      <c r="J33" s="203"/>
      <c r="K33" s="206">
        <v>3.524</v>
      </c>
      <c r="L33" s="46"/>
      <c r="M33" s="77"/>
    </row>
    <row r="34" spans="1:12" ht="49.5" customHeight="1" hidden="1">
      <c r="A34" s="204"/>
      <c r="B34" s="202"/>
      <c r="C34" s="209"/>
      <c r="D34" s="210"/>
      <c r="E34" s="211"/>
      <c r="F34" s="203"/>
      <c r="G34" s="203"/>
      <c r="H34" s="206"/>
      <c r="I34" s="206"/>
      <c r="J34" s="206"/>
      <c r="K34" s="206"/>
      <c r="L34" s="78"/>
    </row>
    <row r="35" spans="1:12" ht="49.5" customHeight="1">
      <c r="A35" s="388">
        <v>24</v>
      </c>
      <c r="B35" s="202"/>
      <c r="C35" s="393" t="s">
        <v>332</v>
      </c>
      <c r="D35" s="373" t="s">
        <v>190</v>
      </c>
      <c r="E35" s="373" t="s">
        <v>276</v>
      </c>
      <c r="F35" s="203" t="s">
        <v>15</v>
      </c>
      <c r="G35" s="214" t="s">
        <v>363</v>
      </c>
      <c r="H35" s="205">
        <v>2.17</v>
      </c>
      <c r="I35" s="205"/>
      <c r="J35" s="205">
        <v>2.17</v>
      </c>
      <c r="K35" s="206"/>
      <c r="L35" s="46"/>
    </row>
    <row r="36" spans="1:12" ht="49.5" customHeight="1">
      <c r="A36" s="388"/>
      <c r="B36" s="202"/>
      <c r="C36" s="394"/>
      <c r="D36" s="373"/>
      <c r="E36" s="373"/>
      <c r="F36" s="203" t="s">
        <v>364</v>
      </c>
      <c r="G36" s="203" t="s">
        <v>171</v>
      </c>
      <c r="H36" s="206">
        <v>3.508</v>
      </c>
      <c r="I36" s="206"/>
      <c r="J36" s="206">
        <v>3.508</v>
      </c>
      <c r="K36" s="206"/>
      <c r="L36" s="46"/>
    </row>
    <row r="37" spans="1:12" ht="49.5" customHeight="1">
      <c r="A37" s="204">
        <v>25</v>
      </c>
      <c r="B37" s="202"/>
      <c r="C37" s="209" t="s">
        <v>413</v>
      </c>
      <c r="D37" s="210" t="s">
        <v>190</v>
      </c>
      <c r="E37" s="211" t="s">
        <v>277</v>
      </c>
      <c r="F37" s="203" t="s">
        <v>15</v>
      </c>
      <c r="G37" s="203" t="s">
        <v>172</v>
      </c>
      <c r="H37" s="206">
        <v>5.001</v>
      </c>
      <c r="I37" s="206"/>
      <c r="J37" s="206">
        <v>5.001</v>
      </c>
      <c r="K37" s="206"/>
      <c r="L37" s="46"/>
    </row>
    <row r="38" spans="1:12" ht="49.5" customHeight="1">
      <c r="A38" s="204">
        <v>26</v>
      </c>
      <c r="B38" s="202"/>
      <c r="C38" s="209" t="s">
        <v>333</v>
      </c>
      <c r="D38" s="210" t="s">
        <v>190</v>
      </c>
      <c r="E38" s="211" t="s">
        <v>278</v>
      </c>
      <c r="F38" s="203" t="s">
        <v>15</v>
      </c>
      <c r="G38" s="203" t="s">
        <v>189</v>
      </c>
      <c r="H38" s="206">
        <v>5.277</v>
      </c>
      <c r="I38" s="206"/>
      <c r="J38" s="206"/>
      <c r="K38" s="206">
        <v>5.277</v>
      </c>
      <c r="L38" s="46"/>
    </row>
    <row r="39" spans="1:12" ht="49.5" customHeight="1">
      <c r="A39" s="387">
        <v>27</v>
      </c>
      <c r="B39" s="395"/>
      <c r="C39" s="421">
        <v>2224</v>
      </c>
      <c r="D39" s="395" t="s">
        <v>190</v>
      </c>
      <c r="E39" s="420" t="s">
        <v>280</v>
      </c>
      <c r="F39" s="203" t="s">
        <v>15</v>
      </c>
      <c r="G39" s="203" t="s">
        <v>174</v>
      </c>
      <c r="H39" s="206">
        <v>0.525</v>
      </c>
      <c r="I39" s="206"/>
      <c r="J39" s="206">
        <v>0.525</v>
      </c>
      <c r="K39" s="206"/>
      <c r="L39" s="46"/>
    </row>
    <row r="40" spans="1:12" ht="49.5" customHeight="1">
      <c r="A40" s="387"/>
      <c r="B40" s="395"/>
      <c r="C40" s="421"/>
      <c r="D40" s="395"/>
      <c r="E40" s="420"/>
      <c r="F40" s="203" t="s">
        <v>173</v>
      </c>
      <c r="G40" s="203" t="s">
        <v>28</v>
      </c>
      <c r="H40" s="206">
        <v>4.797</v>
      </c>
      <c r="I40" s="206"/>
      <c r="J40" s="206">
        <v>4.797</v>
      </c>
      <c r="K40" s="206"/>
      <c r="L40" s="46"/>
    </row>
    <row r="41" spans="1:12" ht="49.5" customHeight="1">
      <c r="A41" s="204">
        <v>28</v>
      </c>
      <c r="B41" s="202"/>
      <c r="C41" s="209" t="s">
        <v>334</v>
      </c>
      <c r="D41" s="210" t="s">
        <v>190</v>
      </c>
      <c r="E41" s="211" t="s">
        <v>279</v>
      </c>
      <c r="F41" s="203" t="s">
        <v>15</v>
      </c>
      <c r="G41" s="203" t="s">
        <v>175</v>
      </c>
      <c r="H41" s="206">
        <v>1.976</v>
      </c>
      <c r="I41" s="206"/>
      <c r="J41" s="206">
        <v>1.976</v>
      </c>
      <c r="K41" s="206"/>
      <c r="L41" s="46"/>
    </row>
    <row r="42" spans="1:12" ht="49.5" customHeight="1">
      <c r="A42" s="388">
        <v>29</v>
      </c>
      <c r="B42" s="202"/>
      <c r="C42" s="393" t="s">
        <v>335</v>
      </c>
      <c r="D42" s="373" t="s">
        <v>190</v>
      </c>
      <c r="E42" s="373" t="s">
        <v>281</v>
      </c>
      <c r="F42" s="203" t="s">
        <v>15</v>
      </c>
      <c r="G42" s="203" t="s">
        <v>360</v>
      </c>
      <c r="H42" s="206">
        <v>1.432</v>
      </c>
      <c r="I42" s="206"/>
      <c r="J42" s="206">
        <v>1.432</v>
      </c>
      <c r="K42" s="206"/>
      <c r="L42" s="46"/>
    </row>
    <row r="43" spans="1:12" ht="49.5" customHeight="1">
      <c r="A43" s="388"/>
      <c r="B43" s="202"/>
      <c r="C43" s="394"/>
      <c r="D43" s="373"/>
      <c r="E43" s="373"/>
      <c r="F43" s="203" t="s">
        <v>361</v>
      </c>
      <c r="G43" s="203" t="s">
        <v>362</v>
      </c>
      <c r="H43" s="205">
        <v>3.22</v>
      </c>
      <c r="I43" s="205"/>
      <c r="J43" s="215">
        <v>3.22</v>
      </c>
      <c r="K43" s="206"/>
      <c r="L43" s="46"/>
    </row>
    <row r="44" spans="1:12" ht="47.25" customHeight="1">
      <c r="A44" s="204">
        <v>30</v>
      </c>
      <c r="B44" s="202"/>
      <c r="C44" s="209" t="s">
        <v>336</v>
      </c>
      <c r="D44" s="210" t="s">
        <v>190</v>
      </c>
      <c r="E44" s="211" t="s">
        <v>282</v>
      </c>
      <c r="F44" s="203" t="s">
        <v>15</v>
      </c>
      <c r="G44" s="203" t="s">
        <v>176</v>
      </c>
      <c r="H44" s="206">
        <v>3.554</v>
      </c>
      <c r="I44" s="206"/>
      <c r="J44" s="206">
        <v>3.554</v>
      </c>
      <c r="K44" s="206"/>
      <c r="L44" s="46"/>
    </row>
    <row r="45" spans="1:12" ht="66" customHeight="1" hidden="1">
      <c r="A45" s="204"/>
      <c r="B45" s="202"/>
      <c r="C45" s="209"/>
      <c r="D45" s="210"/>
      <c r="E45" s="213"/>
      <c r="F45" s="203"/>
      <c r="G45" s="203"/>
      <c r="H45" s="206"/>
      <c r="I45" s="206"/>
      <c r="J45" s="206"/>
      <c r="K45" s="206"/>
      <c r="L45" s="79"/>
    </row>
    <row r="46" spans="1:12" ht="49.5" customHeight="1" hidden="1">
      <c r="A46" s="204"/>
      <c r="B46" s="203"/>
      <c r="C46" s="209"/>
      <c r="D46" s="210"/>
      <c r="E46" s="210"/>
      <c r="F46" s="203"/>
      <c r="G46" s="203"/>
      <c r="H46" s="205"/>
      <c r="I46" s="205"/>
      <c r="J46" s="205"/>
      <c r="K46" s="206"/>
      <c r="L46" s="78"/>
    </row>
    <row r="47" spans="1:12" ht="49.5" customHeight="1">
      <c r="A47" s="409">
        <v>31</v>
      </c>
      <c r="B47" s="203"/>
      <c r="C47" s="391" t="s">
        <v>398</v>
      </c>
      <c r="D47" s="389" t="s">
        <v>190</v>
      </c>
      <c r="E47" s="389" t="s">
        <v>393</v>
      </c>
      <c r="F47" s="203" t="s">
        <v>394</v>
      </c>
      <c r="G47" s="203" t="s">
        <v>395</v>
      </c>
      <c r="H47" s="205">
        <v>1.682</v>
      </c>
      <c r="I47" s="205"/>
      <c r="J47" s="205">
        <v>1.682</v>
      </c>
      <c r="K47" s="206"/>
      <c r="L47" s="411"/>
    </row>
    <row r="48" spans="1:12" ht="49.5" customHeight="1">
      <c r="A48" s="410"/>
      <c r="B48" s="203"/>
      <c r="C48" s="413"/>
      <c r="D48" s="392"/>
      <c r="E48" s="392"/>
      <c r="F48" s="203" t="s">
        <v>396</v>
      </c>
      <c r="G48" s="203" t="s">
        <v>397</v>
      </c>
      <c r="H48" s="205">
        <v>0.085</v>
      </c>
      <c r="I48" s="205"/>
      <c r="J48" s="205">
        <v>0.085</v>
      </c>
      <c r="K48" s="206"/>
      <c r="L48" s="412"/>
    </row>
    <row r="49" spans="1:12" ht="49.5" customHeight="1">
      <c r="A49" s="409">
        <v>32</v>
      </c>
      <c r="B49" s="203"/>
      <c r="C49" s="391" t="s">
        <v>399</v>
      </c>
      <c r="D49" s="389" t="s">
        <v>190</v>
      </c>
      <c r="E49" s="230" t="s">
        <v>429</v>
      </c>
      <c r="F49" s="203" t="s">
        <v>400</v>
      </c>
      <c r="G49" s="203" t="s">
        <v>401</v>
      </c>
      <c r="H49" s="205">
        <v>9.125</v>
      </c>
      <c r="I49" s="217">
        <v>9.125</v>
      </c>
      <c r="J49" s="205"/>
      <c r="K49" s="206"/>
      <c r="L49" s="100"/>
    </row>
    <row r="50" spans="1:12" ht="49.5" customHeight="1">
      <c r="A50" s="410"/>
      <c r="B50" s="203"/>
      <c r="C50" s="413"/>
      <c r="D50" s="392"/>
      <c r="E50" s="216" t="s">
        <v>407</v>
      </c>
      <c r="F50" s="203"/>
      <c r="G50" s="203"/>
      <c r="H50" s="205">
        <v>1.18</v>
      </c>
      <c r="I50" s="204"/>
      <c r="J50" s="205"/>
      <c r="K50" s="205">
        <v>1.18</v>
      </c>
      <c r="L50" s="100"/>
    </row>
    <row r="51" spans="1:12" ht="49.5" customHeight="1">
      <c r="A51" s="218">
        <v>33</v>
      </c>
      <c r="B51" s="203"/>
      <c r="C51" s="219" t="s">
        <v>414</v>
      </c>
      <c r="D51" s="216" t="s">
        <v>190</v>
      </c>
      <c r="E51" s="216" t="s">
        <v>415</v>
      </c>
      <c r="F51" s="203" t="s">
        <v>416</v>
      </c>
      <c r="G51" s="203" t="s">
        <v>417</v>
      </c>
      <c r="H51" s="205">
        <v>3.248</v>
      </c>
      <c r="I51" s="204"/>
      <c r="J51" s="205">
        <v>3.248</v>
      </c>
      <c r="K51" s="205"/>
      <c r="L51" s="100"/>
    </row>
    <row r="52" spans="1:12" ht="49.5" customHeight="1">
      <c r="A52" s="386" t="s">
        <v>148</v>
      </c>
      <c r="B52" s="386"/>
      <c r="C52" s="386"/>
      <c r="D52" s="386"/>
      <c r="E52" s="386"/>
      <c r="F52" s="386"/>
      <c r="G52" s="386"/>
      <c r="H52" s="220">
        <f>SUM(H5:H51)</f>
        <v>157.766</v>
      </c>
      <c r="I52" s="220">
        <f>SUM(I43:I49)</f>
        <v>9.125</v>
      </c>
      <c r="J52" s="220">
        <f>SUM(J5:J51)</f>
        <v>112.122</v>
      </c>
      <c r="K52" s="220">
        <f>SUM(K5:K50)</f>
        <v>36.519000000000005</v>
      </c>
      <c r="L52" s="47"/>
    </row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</sheetData>
  <sheetProtection/>
  <mergeCells count="52">
    <mergeCell ref="D30:D31"/>
    <mergeCell ref="E25:E26"/>
    <mergeCell ref="C25:C26"/>
    <mergeCell ref="D25:D26"/>
    <mergeCell ref="D42:D43"/>
    <mergeCell ref="A42:A43"/>
    <mergeCell ref="D39:D40"/>
    <mergeCell ref="E39:E40"/>
    <mergeCell ref="C39:C40"/>
    <mergeCell ref="A30:A31"/>
    <mergeCell ref="A49:A50"/>
    <mergeCell ref="L47:L48"/>
    <mergeCell ref="C49:C50"/>
    <mergeCell ref="D49:D50"/>
    <mergeCell ref="E47:E48"/>
    <mergeCell ref="C47:C48"/>
    <mergeCell ref="A47:A48"/>
    <mergeCell ref="J2:K2"/>
    <mergeCell ref="C2:D3"/>
    <mergeCell ref="C4:D4"/>
    <mergeCell ref="H2:H3"/>
    <mergeCell ref="A1:K1"/>
    <mergeCell ref="A2:A3"/>
    <mergeCell ref="B2:B3"/>
    <mergeCell ref="E2:E3"/>
    <mergeCell ref="F2:G2"/>
    <mergeCell ref="E5:E6"/>
    <mergeCell ref="A5:A6"/>
    <mergeCell ref="C5:C6"/>
    <mergeCell ref="D5:D6"/>
    <mergeCell ref="B9:B10"/>
    <mergeCell ref="C42:C43"/>
    <mergeCell ref="D7:D8"/>
    <mergeCell ref="A25:A26"/>
    <mergeCell ref="A7:A8"/>
    <mergeCell ref="B39:B40"/>
    <mergeCell ref="A52:G52"/>
    <mergeCell ref="A39:A40"/>
    <mergeCell ref="D35:D36"/>
    <mergeCell ref="A35:A36"/>
    <mergeCell ref="E42:E43"/>
    <mergeCell ref="E30:E31"/>
    <mergeCell ref="C30:C31"/>
    <mergeCell ref="D47:D48"/>
    <mergeCell ref="E35:E36"/>
    <mergeCell ref="C35:C36"/>
    <mergeCell ref="E7:E8"/>
    <mergeCell ref="C7:C8"/>
    <mergeCell ref="E9:E11"/>
    <mergeCell ref="C9:C11"/>
    <mergeCell ref="D9:D11"/>
    <mergeCell ref="A9:A11"/>
  </mergeCells>
  <printOptions/>
  <pageMargins left="0.74" right="0.36" top="1" bottom="1" header="0.5" footer="0.5"/>
  <pageSetup horizontalDpi="300" verticalDpi="300" orientation="portrait" paperSize="9" scale="45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48.25390625" style="0" customWidth="1"/>
    <col min="2" max="4" width="15.75390625" style="0" customWidth="1"/>
    <col min="5" max="5" width="20.375" style="0" customWidth="1"/>
    <col min="6" max="7" width="15.75390625" style="0" customWidth="1"/>
  </cols>
  <sheetData>
    <row r="1" spans="1:7" ht="36" customHeight="1">
      <c r="A1" s="423"/>
      <c r="B1" s="423"/>
      <c r="C1" s="423"/>
      <c r="D1" s="423"/>
      <c r="E1" s="423"/>
      <c r="F1" s="423"/>
      <c r="G1" s="423"/>
    </row>
    <row r="2" spans="1:8" ht="45" customHeight="1">
      <c r="A2" s="424" t="s">
        <v>430</v>
      </c>
      <c r="B2" s="424"/>
      <c r="C2" s="424"/>
      <c r="D2" s="424"/>
      <c r="E2" s="424"/>
      <c r="F2" s="424"/>
      <c r="G2" s="424"/>
      <c r="H2" s="16"/>
    </row>
    <row r="3" spans="1:7" ht="45" customHeight="1" thickBot="1">
      <c r="A3" s="7"/>
      <c r="B3" s="153" t="s">
        <v>147</v>
      </c>
      <c r="C3" s="153" t="s">
        <v>178</v>
      </c>
      <c r="D3" s="153" t="s">
        <v>46</v>
      </c>
      <c r="E3" s="153" t="s">
        <v>47</v>
      </c>
      <c r="F3" s="7"/>
      <c r="G3" s="7"/>
    </row>
    <row r="4" spans="1:7" ht="60" customHeight="1" thickBot="1">
      <c r="A4" s="221" t="s">
        <v>179</v>
      </c>
      <c r="B4" s="28"/>
      <c r="C4" s="222">
        <f>'OD-M NR 1'!I61</f>
        <v>19.935000000000002</v>
      </c>
      <c r="D4" s="28">
        <f>'OD-M NR 1'!J61</f>
        <v>190.617</v>
      </c>
      <c r="E4" s="29">
        <v>34.923</v>
      </c>
      <c r="F4" s="22">
        <f>SUM(C4:E4)</f>
        <v>245.475</v>
      </c>
      <c r="G4" s="425">
        <f>F4+F5</f>
        <v>249.935</v>
      </c>
    </row>
    <row r="5" spans="1:7" ht="60" customHeight="1" thickBot="1">
      <c r="A5" s="223" t="s">
        <v>184</v>
      </c>
      <c r="B5" s="224"/>
      <c r="C5" s="30">
        <v>1.87</v>
      </c>
      <c r="D5" s="30"/>
      <c r="E5" s="31">
        <v>2.59</v>
      </c>
      <c r="F5" s="32">
        <f>SUM(C5:E5)</f>
        <v>4.46</v>
      </c>
      <c r="G5" s="426"/>
    </row>
    <row r="6" spans="1:7" ht="60" customHeight="1" thickBot="1">
      <c r="A6" s="225" t="s">
        <v>180</v>
      </c>
      <c r="B6" s="26">
        <f>'OD NR 2'!I63</f>
        <v>12.988</v>
      </c>
      <c r="C6" s="26"/>
      <c r="D6" s="26">
        <f>'OD NR 2'!J63</f>
        <v>210.95899999999997</v>
      </c>
      <c r="E6" s="27">
        <f>'OD NR 2'!K63</f>
        <v>63.080999999999996</v>
      </c>
      <c r="F6" s="25">
        <f>SUM(B6:E6)</f>
        <v>287.02799999999996</v>
      </c>
      <c r="G6" s="7"/>
    </row>
    <row r="7" spans="1:7" ht="60" customHeight="1" thickBot="1">
      <c r="A7" s="226" t="s">
        <v>181</v>
      </c>
      <c r="B7" s="17">
        <f>SUM('OD NR 3'!I52)</f>
        <v>9.125</v>
      </c>
      <c r="C7" s="17"/>
      <c r="D7" s="17">
        <f>'OD NR 3'!J52</f>
        <v>112.122</v>
      </c>
      <c r="E7" s="18">
        <f>'OD NR 3'!K52</f>
        <v>36.519000000000005</v>
      </c>
      <c r="F7" s="22">
        <f>SUM(B7,C7,D7,E7)</f>
        <v>157.76600000000002</v>
      </c>
      <c r="G7" s="7"/>
    </row>
    <row r="8" spans="1:7" ht="60" customHeight="1" thickBot="1">
      <c r="A8" s="7"/>
      <c r="B8" s="19">
        <f>SUM(B4:B7)</f>
        <v>22.113</v>
      </c>
      <c r="C8" s="20">
        <f>SUM(C4:C7)</f>
        <v>21.805000000000003</v>
      </c>
      <c r="D8" s="19">
        <f>SUM(D4:D7)</f>
        <v>513.698</v>
      </c>
      <c r="E8" s="21">
        <f>SUM(E4:E7)</f>
        <v>137.113</v>
      </c>
      <c r="F8" s="19">
        <f>SUM(F4:F7)</f>
        <v>694.729</v>
      </c>
      <c r="G8" s="7"/>
    </row>
    <row r="9" spans="1:7" ht="45" customHeight="1" thickBot="1">
      <c r="A9" s="7"/>
      <c r="B9" s="7"/>
      <c r="C9" s="7"/>
      <c r="D9" s="7"/>
      <c r="E9" s="7"/>
      <c r="F9" s="227">
        <v>0.849</v>
      </c>
      <c r="G9" s="228" t="s">
        <v>182</v>
      </c>
    </row>
    <row r="10" spans="1:7" ht="45" customHeight="1" thickBot="1">
      <c r="A10" s="7"/>
      <c r="B10" s="7"/>
      <c r="C10" s="7"/>
      <c r="D10" s="7"/>
      <c r="E10" s="7"/>
      <c r="F10" s="23"/>
      <c r="G10" s="24" t="s">
        <v>183</v>
      </c>
    </row>
    <row r="11" ht="19.5" customHeight="1"/>
    <row r="12" ht="19.5" customHeight="1"/>
  </sheetData>
  <sheetProtection/>
  <mergeCells count="3">
    <mergeCell ref="A1:G1"/>
    <mergeCell ref="A2:G2"/>
    <mergeCell ref="G4:G5"/>
  </mergeCells>
  <printOptions/>
  <pageMargins left="0.75" right="0.75" top="1" bottom="1" header="0.5" footer="0.5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Grazyna</dc:creator>
  <cp:keywords/>
  <dc:description/>
  <cp:lastModifiedBy>Użytkownik</cp:lastModifiedBy>
  <cp:lastPrinted>2019-12-06T09:47:21Z</cp:lastPrinted>
  <dcterms:created xsi:type="dcterms:W3CDTF">2006-09-05T11:59:39Z</dcterms:created>
  <dcterms:modified xsi:type="dcterms:W3CDTF">2020-07-08T07:07:31Z</dcterms:modified>
  <cp:category/>
  <cp:version/>
  <cp:contentType/>
  <cp:contentStatus/>
</cp:coreProperties>
</file>